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tere 2017\- Centralizare inscrieri\"/>
    </mc:Choice>
  </mc:AlternateContent>
  <bookViews>
    <workbookView xWindow="0" yWindow="0" windowWidth="28800" windowHeight="12135"/>
  </bookViews>
  <sheets>
    <sheet name="romani" sheetId="5" r:id="rId1"/>
    <sheet name="romi" sheetId="4" r:id="rId2"/>
    <sheet name="romani de pretutindeni" sheetId="1" r:id="rId3"/>
    <sheet name="total" sheetId="6" r:id="rId4"/>
  </sheets>
  <definedNames>
    <definedName name="_xlnm._FilterDatabase" localSheetId="0" hidden="1">romani!$A$7:$I$43</definedName>
    <definedName name="_xlnm._FilterDatabase" localSheetId="2" hidden="1">'romani de pretutindeni'!$A$8:$N$40</definedName>
    <definedName name="_xlnm._FilterDatabase" localSheetId="1" hidden="1">romi!$A$7:$F$17</definedName>
    <definedName name="_xlnm.Print_Area" localSheetId="0">romani!$A$1:$R$43</definedName>
    <definedName name="_xlnm.Print_Area" localSheetId="2">'romani de pretutindeni'!$A$1:$R$40</definedName>
    <definedName name="_xlnm.Print_Area" localSheetId="1">romi!$A$1:$P$17</definedName>
    <definedName name="_xlnm.Print_Titles" localSheetId="0">romani!$6:$7</definedName>
    <definedName name="_xlnm.Print_Titles" localSheetId="2">'romani de pretutindeni'!$6:$8</definedName>
    <definedName name="_xlnm.Print_Titles" localSheetId="1">romi!$6:$7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0" i="1" l="1"/>
  <c r="P43" i="5"/>
  <c r="Q43" i="5"/>
  <c r="R43" i="5" l="1"/>
  <c r="Q40" i="1"/>
  <c r="P40" i="1"/>
  <c r="R39" i="1"/>
  <c r="R38" i="1"/>
  <c r="R36" i="1"/>
  <c r="R35" i="1"/>
  <c r="R33" i="1"/>
  <c r="R32" i="1"/>
  <c r="R31" i="1"/>
  <c r="R27" i="1"/>
  <c r="R26" i="1"/>
  <c r="R22" i="1"/>
  <c r="R21" i="1"/>
  <c r="R14" i="1"/>
  <c r="R12" i="1"/>
  <c r="R11" i="1"/>
  <c r="R9" i="1"/>
  <c r="O17" i="4"/>
  <c r="P17" i="4" s="1"/>
  <c r="H6" i="6" s="1"/>
  <c r="N17" i="4"/>
  <c r="P15" i="4"/>
  <c r="P11" i="4"/>
  <c r="P9" i="4"/>
  <c r="P8" i="4"/>
  <c r="R42" i="5"/>
  <c r="R41" i="5"/>
  <c r="R39" i="5"/>
  <c r="R38" i="5"/>
  <c r="R36" i="5"/>
  <c r="R35" i="5"/>
  <c r="R34" i="5"/>
  <c r="R30" i="5"/>
  <c r="R29" i="5"/>
  <c r="R25" i="5"/>
  <c r="R24" i="5"/>
  <c r="R14" i="5"/>
  <c r="R12" i="5"/>
  <c r="R11" i="5"/>
  <c r="R10" i="5"/>
  <c r="R8" i="5"/>
  <c r="H5" i="6" l="1"/>
  <c r="H7" i="6"/>
  <c r="L17" i="4"/>
  <c r="K17" i="4"/>
  <c r="M15" i="4"/>
  <c r="M11" i="4"/>
  <c r="M9" i="4"/>
  <c r="M8" i="4"/>
  <c r="N43" i="5"/>
  <c r="M43" i="5"/>
  <c r="O42" i="5"/>
  <c r="O41" i="5"/>
  <c r="O39" i="5"/>
  <c r="O38" i="5"/>
  <c r="O36" i="5"/>
  <c r="O35" i="5"/>
  <c r="O34" i="5"/>
  <c r="O30" i="5"/>
  <c r="O29" i="5"/>
  <c r="O25" i="5"/>
  <c r="O24" i="5"/>
  <c r="O14" i="5"/>
  <c r="O12" i="5"/>
  <c r="O11" i="5"/>
  <c r="O10" i="5"/>
  <c r="O8" i="5"/>
  <c r="N40" i="1"/>
  <c r="M40" i="1"/>
  <c r="O39" i="1"/>
  <c r="O38" i="1"/>
  <c r="O36" i="1"/>
  <c r="O35" i="1"/>
  <c r="O33" i="1"/>
  <c r="O32" i="1"/>
  <c r="O31" i="1"/>
  <c r="O27" i="1"/>
  <c r="O26" i="1"/>
  <c r="O22" i="1"/>
  <c r="O21" i="1"/>
  <c r="O14" i="1"/>
  <c r="O12" i="1"/>
  <c r="O11" i="1"/>
  <c r="O9" i="1"/>
  <c r="H8" i="6" l="1"/>
  <c r="M17" i="4"/>
  <c r="G6" i="6" s="1"/>
  <c r="O40" i="1"/>
  <c r="G7" i="6" s="1"/>
  <c r="O43" i="5"/>
  <c r="G5" i="6" s="1"/>
  <c r="L11" i="1"/>
  <c r="G8" i="6" l="1"/>
  <c r="E6" i="6"/>
  <c r="E5" i="6"/>
  <c r="K40" i="1" l="1"/>
  <c r="J40" i="1"/>
  <c r="L39" i="1"/>
  <c r="L38" i="1"/>
  <c r="L36" i="1"/>
  <c r="L35" i="1"/>
  <c r="L33" i="1"/>
  <c r="L32" i="1"/>
  <c r="L31" i="1"/>
  <c r="L27" i="1"/>
  <c r="L26" i="1"/>
  <c r="L22" i="1"/>
  <c r="L21" i="1"/>
  <c r="L14" i="1"/>
  <c r="L12" i="1"/>
  <c r="L9" i="1"/>
  <c r="I17" i="4"/>
  <c r="H17" i="4"/>
  <c r="J15" i="4"/>
  <c r="J11" i="4"/>
  <c r="J9" i="4"/>
  <c r="J8" i="4"/>
  <c r="K43" i="5"/>
  <c r="L42" i="5"/>
  <c r="L41" i="5"/>
  <c r="L39" i="5"/>
  <c r="L38" i="5"/>
  <c r="L36" i="5"/>
  <c r="L35" i="5"/>
  <c r="L34" i="5"/>
  <c r="L30" i="5"/>
  <c r="L29" i="5"/>
  <c r="L25" i="5"/>
  <c r="L24" i="5"/>
  <c r="L14" i="5"/>
  <c r="L12" i="5"/>
  <c r="L11" i="5"/>
  <c r="L10" i="5"/>
  <c r="J43" i="5"/>
  <c r="L43" i="5" l="1"/>
  <c r="F5" i="6" s="1"/>
  <c r="L40" i="1"/>
  <c r="F7" i="6" s="1"/>
  <c r="J17" i="4"/>
  <c r="F6" i="6" s="1"/>
  <c r="L8" i="5"/>
  <c r="F17" i="4"/>
  <c r="E17" i="4"/>
  <c r="G8" i="5"/>
  <c r="F8" i="6" l="1"/>
  <c r="G17" i="4"/>
  <c r="G15" i="4"/>
  <c r="G11" i="4"/>
  <c r="G9" i="4"/>
  <c r="G8" i="4"/>
  <c r="I25" i="5"/>
  <c r="I29" i="5"/>
  <c r="I30" i="5"/>
  <c r="I34" i="5"/>
  <c r="I35" i="5"/>
  <c r="I36" i="5"/>
  <c r="I38" i="5"/>
  <c r="I39" i="5"/>
  <c r="I41" i="5"/>
  <c r="I42" i="5"/>
  <c r="I12" i="5"/>
  <c r="I8" i="5"/>
  <c r="I10" i="5"/>
  <c r="I11" i="5"/>
  <c r="I14" i="5"/>
  <c r="I24" i="5"/>
  <c r="D42" i="5"/>
  <c r="D43" i="5" s="1"/>
  <c r="E43" i="5"/>
  <c r="F43" i="5"/>
  <c r="G43" i="5"/>
  <c r="H43" i="5"/>
  <c r="I12" i="1"/>
  <c r="I9" i="1"/>
  <c r="I39" i="1"/>
  <c r="I38" i="1"/>
  <c r="I36" i="1"/>
  <c r="I35" i="1"/>
  <c r="I33" i="1"/>
  <c r="I32" i="1"/>
  <c r="I31" i="1"/>
  <c r="I27" i="1"/>
  <c r="I26" i="1"/>
  <c r="I22" i="1"/>
  <c r="I21" i="1"/>
  <c r="I14" i="1"/>
  <c r="I43" i="5" l="1"/>
  <c r="I11" i="1"/>
  <c r="G40" i="1"/>
  <c r="F40" i="1"/>
  <c r="H40" i="1" l="1"/>
  <c r="I40" i="1" s="1"/>
  <c r="E7" i="6" s="1"/>
  <c r="E8" i="6" s="1"/>
  <c r="D17" i="4"/>
  <c r="E39" i="1" l="1"/>
  <c r="E38" i="1"/>
  <c r="E36" i="1"/>
  <c r="D36" i="1"/>
  <c r="E35" i="1"/>
  <c r="E33" i="1"/>
  <c r="E32" i="1"/>
  <c r="D32" i="1"/>
  <c r="D40" i="1" s="1"/>
  <c r="E31" i="1"/>
  <c r="E27" i="1"/>
  <c r="E26" i="1"/>
  <c r="E22" i="1"/>
  <c r="E21" i="1"/>
  <c r="E14" i="1"/>
  <c r="E12" i="1"/>
  <c r="E11" i="1"/>
  <c r="E9" i="1"/>
  <c r="E40" i="1" l="1"/>
</calcChain>
</file>

<file path=xl/sharedStrings.xml><?xml version="1.0" encoding="utf-8"?>
<sst xmlns="http://schemas.openxmlformats.org/spreadsheetml/2006/main" count="186" uniqueCount="73">
  <si>
    <t>Nr. crt.</t>
  </si>
  <si>
    <t>Facultatea</t>
  </si>
  <si>
    <t>Domeniul de studii universitare de master</t>
  </si>
  <si>
    <t>BUGET</t>
  </si>
  <si>
    <t>TAXĂ
IF</t>
  </si>
  <si>
    <t>TAXĂ
IFR</t>
  </si>
  <si>
    <t>BUGET, CU BURSĂ</t>
  </si>
  <si>
    <t>TAXĂ</t>
  </si>
  <si>
    <t>Biologie</t>
  </si>
  <si>
    <t>Ştiinţa mediului</t>
  </si>
  <si>
    <t>Chimie</t>
  </si>
  <si>
    <t>Drept</t>
  </si>
  <si>
    <t>Economie şi afaceri internaţionale</t>
  </si>
  <si>
    <t>Matematică</t>
  </si>
  <si>
    <t>Economie şi Administrarea Afacerilor</t>
  </si>
  <si>
    <t>Administrarea afacerilor</t>
  </si>
  <si>
    <t>Cibernetică şi statistică</t>
  </si>
  <si>
    <t>Contabilitate</t>
  </si>
  <si>
    <t>Economie</t>
  </si>
  <si>
    <t>Finanţe</t>
  </si>
  <si>
    <t>Informatică economică</t>
  </si>
  <si>
    <t>Management</t>
  </si>
  <si>
    <t>Marketing</t>
  </si>
  <si>
    <t>Ştiinţe administrative</t>
  </si>
  <si>
    <t>Educaţie Fizică şi Sport</t>
  </si>
  <si>
    <t>Ştiinţa sportului şi educaţiei fizice</t>
  </si>
  <si>
    <t>Filosofie şi Ştiinţe Social-Politice</t>
  </si>
  <si>
    <t>Filosofie</t>
  </si>
  <si>
    <t>Sociologie</t>
  </si>
  <si>
    <t>Ştiinţe ale comunicării</t>
  </si>
  <si>
    <t>Ştiinţe politice</t>
  </si>
  <si>
    <t>Fizică</t>
  </si>
  <si>
    <t>Geografie şi Geologie</t>
  </si>
  <si>
    <t>Geografie</t>
  </si>
  <si>
    <t>Geologie</t>
  </si>
  <si>
    <t>Inginerie geologică</t>
  </si>
  <si>
    <t>Informatică</t>
  </si>
  <si>
    <t>Istorie</t>
  </si>
  <si>
    <t>Litere</t>
  </si>
  <si>
    <t>Filologie</t>
  </si>
  <si>
    <t>Psihologie şi Ştiinţe ale Educaţiei</t>
  </si>
  <si>
    <t>Psihologie</t>
  </si>
  <si>
    <t>Ştiinţe ale educaţiei</t>
  </si>
  <si>
    <t>Teologie Ortodoxă</t>
  </si>
  <si>
    <t>Teologie</t>
  </si>
  <si>
    <t>Teologie Romano-Catolică</t>
  </si>
  <si>
    <t>TOTAL UNIVERSITATE:</t>
  </si>
  <si>
    <t>format papetar</t>
  </si>
  <si>
    <t>on line</t>
  </si>
  <si>
    <t>TOTAL</t>
  </si>
  <si>
    <t>SITUAȚIA ÎNSCRIERILOR, CUMULATĂ PE ZILE - Studii universitare de MASTER
Sesiunea IULIE 2017</t>
  </si>
  <si>
    <t>Locuri candidați din ETNIE ROMĂ</t>
  </si>
  <si>
    <r>
      <t xml:space="preserve">Număr locuri APROBATE
</t>
    </r>
    <r>
      <rPr>
        <b/>
        <sz val="8"/>
        <rFont val="Arial"/>
        <family val="2"/>
        <charset val="238"/>
      </rPr>
      <t>CETĂȚENI ROMÂNI (cu domiciliul în România) şi UE</t>
    </r>
  </si>
  <si>
    <t>SITUAȚIA ÎNSCRIERILOR, CUMULATĂ PE ZILE - Studii universitare de MASTER  
ROMÂNI DE PRETUTINDENI
Sesiunea IULIE 2017</t>
  </si>
  <si>
    <r>
      <t xml:space="preserve">Număr candidați înscriși
</t>
    </r>
    <r>
      <rPr>
        <b/>
        <sz val="8"/>
        <rFont val="Arial"/>
        <family val="2"/>
        <charset val="238"/>
      </rPr>
      <t>17 IULIE 2017</t>
    </r>
  </si>
  <si>
    <r>
      <t xml:space="preserve">Număr candidați înscriși
</t>
    </r>
    <r>
      <rPr>
        <b/>
        <sz val="8"/>
        <rFont val="Arial"/>
        <family val="2"/>
      </rPr>
      <t>17 IULIE 2017</t>
    </r>
  </si>
  <si>
    <r>
      <t xml:space="preserve">Număr candidați înscriși
</t>
    </r>
    <r>
      <rPr>
        <b/>
        <sz val="12"/>
        <rFont val="Arial"/>
        <family val="2"/>
      </rPr>
      <t>17 IULIE 2017</t>
    </r>
  </si>
  <si>
    <r>
      <t xml:space="preserve">LOCURI ALOCATE 
</t>
    </r>
    <r>
      <rPr>
        <b/>
        <sz val="8"/>
        <rFont val="Arial"/>
        <family val="2"/>
      </rPr>
      <t>ROMÂNI DE PRETUTINDENI</t>
    </r>
  </si>
  <si>
    <t>BUGET, FĂRĂ BURSĂ</t>
  </si>
  <si>
    <r>
      <t xml:space="preserve">Număr candidați înscriși
</t>
    </r>
    <r>
      <rPr>
        <b/>
        <sz val="8"/>
        <rFont val="Arial"/>
        <family val="2"/>
        <charset val="238"/>
      </rPr>
      <t>18 IULIE 2017</t>
    </r>
  </si>
  <si>
    <r>
      <t xml:space="preserve">Număr candidați înscriși
</t>
    </r>
    <r>
      <rPr>
        <b/>
        <sz val="12"/>
        <rFont val="Arial"/>
        <family val="2"/>
      </rPr>
      <t>18 IULIE 2017</t>
    </r>
  </si>
  <si>
    <r>
      <t xml:space="preserve">Număr candidați înscriși
</t>
    </r>
    <r>
      <rPr>
        <b/>
        <sz val="8"/>
        <rFont val="Arial"/>
        <family val="2"/>
      </rPr>
      <t>18 IULIE 2017</t>
    </r>
  </si>
  <si>
    <t xml:space="preserve">TOTAL UNIVERSITATE: </t>
  </si>
  <si>
    <t>Români</t>
  </si>
  <si>
    <t>Romi</t>
  </si>
  <si>
    <t>Români de pretutindeni</t>
  </si>
  <si>
    <t>TOTAL:</t>
  </si>
  <si>
    <r>
      <t xml:space="preserve">Număr candidați înscriși
</t>
    </r>
    <r>
      <rPr>
        <b/>
        <sz val="8"/>
        <rFont val="Arial"/>
        <family val="2"/>
      </rPr>
      <t>19 IULIE 2017</t>
    </r>
  </si>
  <si>
    <r>
      <t xml:space="preserve">Număr candidați înscriși
</t>
    </r>
    <r>
      <rPr>
        <b/>
        <sz val="8"/>
        <rFont val="Arial"/>
        <family val="2"/>
        <charset val="238"/>
      </rPr>
      <t>19 IULIE 2017</t>
    </r>
  </si>
  <si>
    <r>
      <t xml:space="preserve">Număr candidați înscriși
</t>
    </r>
    <r>
      <rPr>
        <b/>
        <sz val="12"/>
        <rFont val="Arial"/>
        <family val="2"/>
      </rPr>
      <t>19 IULIE 2017</t>
    </r>
  </si>
  <si>
    <r>
      <t>Număr candidați înscriși
20</t>
    </r>
    <r>
      <rPr>
        <b/>
        <sz val="12"/>
        <rFont val="Arial"/>
        <family val="2"/>
      </rPr>
      <t xml:space="preserve"> IULIE 2017</t>
    </r>
  </si>
  <si>
    <r>
      <t>Număr candidați înscriși
20</t>
    </r>
    <r>
      <rPr>
        <b/>
        <sz val="8"/>
        <rFont val="Arial"/>
        <family val="2"/>
      </rPr>
      <t xml:space="preserve"> IULIE 2017</t>
    </r>
  </si>
  <si>
    <r>
      <t xml:space="preserve">Număr candidați înscriși
</t>
    </r>
    <r>
      <rPr>
        <b/>
        <sz val="8"/>
        <rFont val="Arial"/>
        <family val="2"/>
      </rPr>
      <t>20</t>
    </r>
    <r>
      <rPr>
        <b/>
        <sz val="8"/>
        <rFont val="Arial"/>
        <family val="2"/>
        <charset val="238"/>
      </rPr>
      <t xml:space="preserve"> IULIE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</si>
</sst>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theme="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 tint="-0.24994659260841701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/>
      <diagonal/>
    </border>
    <border>
      <left style="medium">
        <color theme="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indexed="64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14999847407452621"/>
      </right>
      <top/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14999847407452621"/>
      </right>
      <top style="thin">
        <color theme="0" tint="-0.34998626667073579"/>
      </top>
      <bottom/>
      <diagonal/>
    </border>
    <border>
      <left style="medium">
        <color theme="1"/>
      </left>
      <right style="thin">
        <color theme="0" tint="-0.2499465926084170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textRotation="90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center" vertical="center" textRotation="90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0" fontId="15" fillId="7" borderId="15" xfId="0" applyFont="1" applyFill="1" applyBorder="1" applyAlignment="1">
      <alignment horizontal="left" vertical="center"/>
    </xf>
    <xf numFmtId="0" fontId="15" fillId="7" borderId="17" xfId="0" applyFont="1" applyFill="1" applyBorder="1" applyAlignment="1">
      <alignment vertical="center"/>
    </xf>
    <xf numFmtId="0" fontId="17" fillId="0" borderId="20" xfId="0" applyFont="1" applyBorder="1" applyAlignment="1">
      <alignment horizontal="center" vertical="center"/>
    </xf>
    <xf numFmtId="0" fontId="17" fillId="7" borderId="21" xfId="0" applyFont="1" applyFill="1" applyBorder="1" applyAlignment="1">
      <alignment vertical="center"/>
    </xf>
    <xf numFmtId="0" fontId="15" fillId="3" borderId="22" xfId="0" applyFont="1" applyFill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8" fillId="7" borderId="15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/>
    </xf>
    <xf numFmtId="0" fontId="16" fillId="7" borderId="15" xfId="0" applyFont="1" applyFill="1" applyBorder="1" applyAlignment="1">
      <alignment vertical="center" wrapText="1"/>
    </xf>
    <xf numFmtId="0" fontId="15" fillId="7" borderId="15" xfId="0" applyFont="1" applyFill="1" applyBorder="1" applyAlignment="1">
      <alignment vertical="center"/>
    </xf>
    <xf numFmtId="0" fontId="17" fillId="7" borderId="17" xfId="0" applyFont="1" applyFill="1" applyBorder="1" applyAlignment="1">
      <alignment vertical="center" wrapText="1"/>
    </xf>
    <xf numFmtId="0" fontId="16" fillId="7" borderId="14" xfId="0" applyFont="1" applyFill="1" applyBorder="1" applyAlignment="1">
      <alignment vertical="center"/>
    </xf>
    <xf numFmtId="0" fontId="15" fillId="7" borderId="18" xfId="0" applyFont="1" applyFill="1" applyBorder="1" applyAlignment="1">
      <alignment vertical="center"/>
    </xf>
    <xf numFmtId="0" fontId="15" fillId="7" borderId="14" xfId="0" applyFont="1" applyFill="1" applyBorder="1" applyAlignment="1">
      <alignment horizontal="left" vertical="center"/>
    </xf>
    <xf numFmtId="0" fontId="15" fillId="0" borderId="14" xfId="0" applyFont="1" applyFill="1" applyBorder="1" applyAlignment="1">
      <alignment vertical="center"/>
    </xf>
    <xf numFmtId="0" fontId="18" fillId="7" borderId="17" xfId="0" applyFont="1" applyFill="1" applyBorder="1" applyAlignment="1">
      <alignment vertical="center"/>
    </xf>
    <xf numFmtId="0" fontId="16" fillId="7" borderId="17" xfId="0" applyFont="1" applyFill="1" applyBorder="1" applyAlignment="1">
      <alignment vertical="center"/>
    </xf>
    <xf numFmtId="0" fontId="16" fillId="7" borderId="18" xfId="0" applyFont="1" applyFill="1" applyBorder="1" applyAlignment="1">
      <alignment vertical="center"/>
    </xf>
    <xf numFmtId="0" fontId="7" fillId="3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3" fillId="8" borderId="4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horizontal="center" vertical="center"/>
    </xf>
    <xf numFmtId="0" fontId="16" fillId="7" borderId="25" xfId="0" applyFont="1" applyFill="1" applyBorder="1" applyAlignment="1">
      <alignment vertical="center" wrapText="1"/>
    </xf>
    <xf numFmtId="0" fontId="19" fillId="2" borderId="30" xfId="0" applyFont="1" applyFill="1" applyBorder="1" applyAlignment="1">
      <alignment vertical="center"/>
    </xf>
    <xf numFmtId="0" fontId="19" fillId="2" borderId="31" xfId="0" applyFont="1" applyFill="1" applyBorder="1" applyAlignment="1">
      <alignment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15" fillId="0" borderId="64" xfId="0" applyFont="1" applyFill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5" fillId="6" borderId="63" xfId="0" applyFont="1" applyFill="1" applyBorder="1" applyAlignment="1">
      <alignment horizontal="center" vertical="center"/>
    </xf>
    <xf numFmtId="0" fontId="15" fillId="6" borderId="67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/>
    </xf>
    <xf numFmtId="0" fontId="23" fillId="7" borderId="33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4" fillId="7" borderId="78" xfId="0" applyFont="1" applyFill="1" applyBorder="1" applyAlignment="1">
      <alignment vertical="center"/>
    </xf>
    <xf numFmtId="0" fontId="8" fillId="7" borderId="33" xfId="0" applyFont="1" applyFill="1" applyBorder="1" applyAlignment="1">
      <alignment vertical="center"/>
    </xf>
    <xf numFmtId="0" fontId="23" fillId="0" borderId="33" xfId="0" applyFont="1" applyBorder="1" applyAlignment="1">
      <alignment horizontal="center" vertical="center"/>
    </xf>
    <xf numFmtId="0" fontId="8" fillId="7" borderId="3" xfId="0" applyFont="1" applyFill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0" fontId="8" fillId="7" borderId="78" xfId="0" applyFont="1" applyFill="1" applyBorder="1" applyAlignment="1">
      <alignment vertical="center"/>
    </xf>
    <xf numFmtId="0" fontId="23" fillId="0" borderId="80" xfId="0" applyFont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vertical="center"/>
    </xf>
    <xf numFmtId="0" fontId="15" fillId="7" borderId="9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vertical="center"/>
    </xf>
    <xf numFmtId="0" fontId="16" fillId="7" borderId="5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vertical="center"/>
    </xf>
    <xf numFmtId="0" fontId="16" fillId="7" borderId="3" xfId="0" applyFont="1" applyFill="1" applyBorder="1" applyAlignment="1">
      <alignment vertical="center" wrapText="1"/>
    </xf>
    <xf numFmtId="0" fontId="16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7" fillId="7" borderId="3" xfId="0" applyFont="1" applyFill="1" applyBorder="1" applyAlignment="1">
      <alignment vertical="center" wrapText="1"/>
    </xf>
    <xf numFmtId="0" fontId="18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vertical="center"/>
    </xf>
    <xf numFmtId="0" fontId="18" fillId="7" borderId="3" xfId="0" applyFont="1" applyFill="1" applyBorder="1" applyAlignment="1">
      <alignment vertical="center"/>
    </xf>
    <xf numFmtId="0" fontId="16" fillId="7" borderId="9" xfId="0" applyFont="1" applyFill="1" applyBorder="1" applyAlignment="1">
      <alignment vertical="center"/>
    </xf>
    <xf numFmtId="0" fontId="26" fillId="7" borderId="3" xfId="0" applyFont="1" applyFill="1" applyBorder="1" applyAlignment="1">
      <alignment horizontal="left" vertical="center" wrapText="1"/>
    </xf>
    <xf numFmtId="0" fontId="23" fillId="6" borderId="39" xfId="0" applyFont="1" applyFill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55" xfId="0" applyFont="1" applyFill="1" applyBorder="1" applyAlignment="1">
      <alignment horizontal="center" vertical="center"/>
    </xf>
    <xf numFmtId="0" fontId="27" fillId="7" borderId="11" xfId="0" applyFont="1" applyFill="1" applyBorder="1" applyAlignment="1">
      <alignment horizontal="left" vertical="center"/>
    </xf>
    <xf numFmtId="0" fontId="27" fillId="7" borderId="16" xfId="0" applyFont="1" applyFill="1" applyBorder="1" applyAlignment="1">
      <alignment horizontal="left" vertical="center"/>
    </xf>
    <xf numFmtId="0" fontId="20" fillId="7" borderId="17" xfId="0" applyFont="1" applyFill="1" applyBorder="1" applyAlignment="1">
      <alignment horizontal="left" vertical="center" wrapText="1"/>
    </xf>
    <xf numFmtId="0" fontId="20" fillId="7" borderId="18" xfId="0" applyFont="1" applyFill="1" applyBorder="1" applyAlignment="1">
      <alignment horizontal="left" vertical="center" wrapText="1"/>
    </xf>
    <xf numFmtId="0" fontId="20" fillId="7" borderId="20" xfId="0" applyFont="1" applyFill="1" applyBorder="1" applyAlignment="1">
      <alignment horizontal="left" vertical="center" wrapText="1"/>
    </xf>
    <xf numFmtId="0" fontId="23" fillId="0" borderId="3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28" fillId="0" borderId="0" xfId="0" applyFont="1"/>
    <xf numFmtId="14" fontId="28" fillId="0" borderId="0" xfId="0" applyNumberFormat="1" applyFont="1"/>
    <xf numFmtId="0" fontId="0" fillId="0" borderId="0" xfId="0" applyAlignment="1">
      <alignment wrapText="1"/>
    </xf>
    <xf numFmtId="0" fontId="23" fillId="0" borderId="3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vertical="center"/>
    </xf>
    <xf numFmtId="0" fontId="26" fillId="7" borderId="48" xfId="0" applyFont="1" applyFill="1" applyBorder="1" applyAlignment="1">
      <alignment vertical="center" wrapText="1"/>
    </xf>
    <xf numFmtId="0" fontId="8" fillId="7" borderId="47" xfId="0" applyFont="1" applyFill="1" applyBorder="1" applyAlignment="1">
      <alignment vertical="center"/>
    </xf>
    <xf numFmtId="0" fontId="26" fillId="7" borderId="49" xfId="0" applyFont="1" applyFill="1" applyBorder="1" applyAlignment="1">
      <alignment vertical="center" wrapText="1"/>
    </xf>
    <xf numFmtId="0" fontId="15" fillId="0" borderId="16" xfId="0" applyFont="1" applyFill="1" applyBorder="1" applyAlignment="1">
      <alignment horizontal="center" vertical="center"/>
    </xf>
    <xf numFmtId="0" fontId="15" fillId="6" borderId="69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6" borderId="53" xfId="0" applyFont="1" applyFill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5" fillId="6" borderId="55" xfId="0" applyFont="1" applyFill="1" applyBorder="1" applyAlignment="1">
      <alignment horizontal="center" vertical="center"/>
    </xf>
    <xf numFmtId="0" fontId="26" fillId="7" borderId="85" xfId="0" applyFont="1" applyFill="1" applyBorder="1" applyAlignment="1">
      <alignment horizontal="left" vertical="center" wrapText="1"/>
    </xf>
    <xf numFmtId="0" fontId="16" fillId="7" borderId="33" xfId="0" applyFont="1" applyFill="1" applyBorder="1" applyAlignment="1">
      <alignment vertical="center" wrapText="1"/>
    </xf>
    <xf numFmtId="0" fontId="15" fillId="7" borderId="54" xfId="0" applyFont="1" applyFill="1" applyBorder="1" applyAlignment="1">
      <alignment vertical="center"/>
    </xf>
    <xf numFmtId="0" fontId="2" fillId="8" borderId="45" xfId="0" applyFont="1" applyFill="1" applyBorder="1" applyAlignment="1">
      <alignment horizontal="center" vertical="center"/>
    </xf>
    <xf numFmtId="0" fontId="9" fillId="8" borderId="45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2" fillId="9" borderId="55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57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5" fillId="6" borderId="73" xfId="0" applyFont="1" applyFill="1" applyBorder="1" applyAlignment="1">
      <alignment horizontal="center" vertical="center"/>
    </xf>
    <xf numFmtId="0" fontId="15" fillId="6" borderId="69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/>
    </xf>
    <xf numFmtId="0" fontId="15" fillId="3" borderId="5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6" borderId="70" xfId="0" applyFont="1" applyFill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0" fillId="7" borderId="20" xfId="0" applyFont="1" applyFill="1" applyBorder="1" applyAlignment="1">
      <alignment horizontal="left" vertical="center" wrapText="1"/>
    </xf>
    <xf numFmtId="0" fontId="20" fillId="7" borderId="24" xfId="0" applyFont="1" applyFill="1" applyBorder="1" applyAlignment="1">
      <alignment horizontal="left" vertical="center" wrapText="1"/>
    </xf>
    <xf numFmtId="0" fontId="20" fillId="7" borderId="56" xfId="0" applyFont="1" applyFill="1" applyBorder="1" applyAlignment="1">
      <alignment horizontal="left" vertical="center" wrapText="1"/>
    </xf>
    <xf numFmtId="0" fontId="27" fillId="7" borderId="16" xfId="0" applyFont="1" applyFill="1" applyBorder="1" applyAlignment="1">
      <alignment horizontal="left" vertical="center"/>
    </xf>
    <xf numFmtId="0" fontId="27" fillId="7" borderId="11" xfId="0" applyFont="1" applyFill="1" applyBorder="1" applyAlignment="1">
      <alignment horizontal="left" vertical="center"/>
    </xf>
    <xf numFmtId="0" fontId="27" fillId="7" borderId="57" xfId="0" applyFont="1" applyFill="1" applyBorder="1" applyAlignment="1">
      <alignment horizontal="left" vertical="center"/>
    </xf>
    <xf numFmtId="0" fontId="20" fillId="7" borderId="17" xfId="0" applyFont="1" applyFill="1" applyBorder="1" applyAlignment="1">
      <alignment horizontal="left" vertical="center" wrapText="1"/>
    </xf>
    <xf numFmtId="0" fontId="20" fillId="7" borderId="58" xfId="0" applyFont="1" applyFill="1" applyBorder="1" applyAlignment="1">
      <alignment horizontal="left" vertical="center" wrapText="1"/>
    </xf>
    <xf numFmtId="0" fontId="20" fillId="7" borderId="12" xfId="0" applyFont="1" applyFill="1" applyBorder="1" applyAlignment="1">
      <alignment horizontal="left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horizontal="center" vertical="center"/>
    </xf>
    <xf numFmtId="0" fontId="15" fillId="3" borderId="75" xfId="0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20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 wrapText="1"/>
    </xf>
    <xf numFmtId="0" fontId="20" fillId="0" borderId="84" xfId="0" applyFont="1" applyFill="1" applyBorder="1" applyAlignment="1">
      <alignment horizontal="center" vertical="center" wrapText="1"/>
    </xf>
    <xf numFmtId="0" fontId="22" fillId="4" borderId="79" xfId="0" applyFont="1" applyFill="1" applyBorder="1" applyAlignment="1">
      <alignment horizontal="center" vertical="center"/>
    </xf>
    <xf numFmtId="0" fontId="22" fillId="4" borderId="52" xfId="0" applyFont="1" applyFill="1" applyBorder="1" applyAlignment="1">
      <alignment horizontal="center" vertical="center"/>
    </xf>
    <xf numFmtId="0" fontId="22" fillId="0" borderId="8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8" fillId="7" borderId="76" xfId="0" applyFont="1" applyFill="1" applyBorder="1" applyAlignment="1">
      <alignment horizontal="center" vertical="center"/>
    </xf>
    <xf numFmtId="0" fontId="8" fillId="7" borderId="43" xfId="0" applyFont="1" applyFill="1" applyBorder="1" applyAlignment="1">
      <alignment horizontal="center" vertical="center"/>
    </xf>
    <xf numFmtId="0" fontId="8" fillId="7" borderId="77" xfId="0" applyFont="1" applyFill="1" applyBorder="1" applyAlignment="1">
      <alignment horizontal="center" vertical="center"/>
    </xf>
    <xf numFmtId="0" fontId="26" fillId="7" borderId="33" xfId="0" applyFont="1" applyFill="1" applyBorder="1" applyAlignment="1">
      <alignment horizontal="left" vertical="center" wrapText="1"/>
    </xf>
    <xf numFmtId="0" fontId="26" fillId="7" borderId="5" xfId="0" applyFont="1" applyFill="1" applyBorder="1" applyAlignment="1">
      <alignment horizontal="left" vertical="center" wrapText="1"/>
    </xf>
    <xf numFmtId="0" fontId="26" fillId="7" borderId="78" xfId="0" applyFont="1" applyFill="1" applyBorder="1" applyAlignment="1">
      <alignment horizontal="left" vertical="center" wrapText="1"/>
    </xf>
    <xf numFmtId="0" fontId="23" fillId="0" borderId="83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23" fillId="6" borderId="6" xfId="0" applyFont="1" applyFill="1" applyBorder="1" applyAlignment="1">
      <alignment horizontal="center" vertical="center"/>
    </xf>
    <xf numFmtId="0" fontId="23" fillId="6" borderId="79" xfId="0" applyFont="1" applyFill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3" fillId="6" borderId="10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8" fillId="7" borderId="42" xfId="0" applyFont="1" applyFill="1" applyBorder="1" applyAlignment="1">
      <alignment horizontal="center" vertical="center"/>
    </xf>
    <xf numFmtId="0" fontId="8" fillId="7" borderId="44" xfId="0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left" vertical="center" wrapText="1"/>
    </xf>
    <xf numFmtId="0" fontId="26" fillId="7" borderId="9" xfId="0" applyFont="1" applyFill="1" applyBorder="1" applyAlignment="1">
      <alignment horizontal="left" vertical="center" wrapText="1"/>
    </xf>
    <xf numFmtId="0" fontId="22" fillId="4" borderId="4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right" vertical="center"/>
    </xf>
    <xf numFmtId="0" fontId="25" fillId="2" borderId="45" xfId="0" applyFont="1" applyFill="1" applyBorder="1" applyAlignment="1">
      <alignment horizontal="right" vertical="center"/>
    </xf>
    <xf numFmtId="0" fontId="25" fillId="2" borderId="55" xfId="0" applyFont="1" applyFill="1" applyBorder="1" applyAlignment="1">
      <alignment horizontal="right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2" fillId="9" borderId="50" xfId="0" applyFont="1" applyFill="1" applyBorder="1" applyAlignment="1">
      <alignment horizontal="center" vertical="center"/>
    </xf>
    <xf numFmtId="0" fontId="2" fillId="9" borderId="52" xfId="0" applyFont="1" applyFill="1" applyBorder="1" applyAlignment="1">
      <alignment horizontal="center" vertical="center"/>
    </xf>
    <xf numFmtId="0" fontId="9" fillId="8" borderId="48" xfId="0" applyFont="1" applyFill="1" applyBorder="1" applyAlignment="1">
      <alignment horizontal="center" vertical="center"/>
    </xf>
    <xf numFmtId="0" fontId="9" fillId="8" borderId="49" xfId="0" applyFont="1" applyFill="1" applyBorder="1" applyAlignment="1">
      <alignment horizontal="center" vertical="center"/>
    </xf>
    <xf numFmtId="0" fontId="2" fillId="9" borderId="51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2" fillId="2" borderId="62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80" xfId="0" applyFont="1" applyFill="1" applyBorder="1" applyAlignment="1">
      <alignment horizontal="center" vertical="center"/>
    </xf>
    <xf numFmtId="0" fontId="8" fillId="7" borderId="41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47" xfId="0" applyFont="1" applyFill="1" applyBorder="1" applyAlignment="1">
      <alignment horizontal="center" vertical="center"/>
    </xf>
    <xf numFmtId="0" fontId="26" fillId="7" borderId="48" xfId="0" applyFont="1" applyFill="1" applyBorder="1" applyAlignment="1">
      <alignment horizontal="left" vertical="center" wrapText="1"/>
    </xf>
    <xf numFmtId="0" fontId="26" fillId="7" borderId="49" xfId="0" applyFont="1" applyFill="1" applyBorder="1" applyAlignment="1">
      <alignment horizontal="left" vertical="center" wrapText="1"/>
    </xf>
    <xf numFmtId="0" fontId="2" fillId="8" borderId="48" xfId="0" applyFont="1" applyFill="1" applyBorder="1" applyAlignment="1">
      <alignment horizontal="center" vertical="center"/>
    </xf>
    <xf numFmtId="0" fontId="2" fillId="8" borderId="49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26" fillId="7" borderId="34" xfId="0" applyFont="1" applyFill="1" applyBorder="1" applyAlignment="1">
      <alignment horizontal="left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14654</xdr:colOff>
      <xdr:row>1</xdr:row>
      <xdr:rowOff>404812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50269" cy="1240081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583406</xdr:colOff>
      <xdr:row>0</xdr:row>
      <xdr:rowOff>1238250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215312" cy="1238250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0</xdr:colOff>
      <xdr:row>0</xdr:row>
      <xdr:rowOff>940594</xdr:rowOff>
    </xdr:to>
    <xdr:pic>
      <xdr:nvPicPr>
        <xdr:cNvPr id="2" name="I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548438" cy="940594"/>
        </a:xfrm>
        <a:prstGeom prst="rect">
          <a:avLst/>
        </a:prstGeom>
        <a:solidFill>
          <a:srgbClr val="FFFFFF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B44"/>
  <sheetViews>
    <sheetView tabSelected="1" view="pageBreakPreview" zoomScale="120" zoomScaleNormal="110" zoomScaleSheetLayoutView="120" workbookViewId="0">
      <selection activeCell="Y3" sqref="Y3"/>
    </sheetView>
  </sheetViews>
  <sheetFormatPr defaultRowHeight="14.25" x14ac:dyDescent="0.25"/>
  <cols>
    <col min="1" max="1" width="5.28515625" style="11" customWidth="1"/>
    <col min="2" max="2" width="14.28515625" style="12" customWidth="1"/>
    <col min="3" max="3" width="20.140625" style="13" customWidth="1"/>
    <col min="4" max="4" width="13.140625" style="14" customWidth="1"/>
    <col min="5" max="5" width="10.5703125" style="15" customWidth="1"/>
    <col min="6" max="6" width="11.28515625" style="15" customWidth="1"/>
    <col min="7" max="7" width="9.28515625" style="14" hidden="1" customWidth="1"/>
    <col min="8" max="8" width="10.140625" style="15" hidden="1" customWidth="1"/>
    <col min="9" max="9" width="8.28515625" style="15" hidden="1" customWidth="1"/>
    <col min="10" max="10" width="9.28515625" style="14" hidden="1" customWidth="1"/>
    <col min="11" max="11" width="5.7109375" style="15" hidden="1" customWidth="1"/>
    <col min="12" max="12" width="8.28515625" style="15" hidden="1" customWidth="1"/>
    <col min="13" max="13" width="9.28515625" style="14" hidden="1" customWidth="1"/>
    <col min="14" max="14" width="5.7109375" style="15" hidden="1" customWidth="1"/>
    <col min="15" max="15" width="8.28515625" style="15" hidden="1" customWidth="1"/>
    <col min="16" max="16" width="9.28515625" style="14" customWidth="1"/>
    <col min="17" max="17" width="5.7109375" style="15" customWidth="1"/>
    <col min="18" max="28" width="8.28515625" style="15" customWidth="1"/>
    <col min="29" max="16384" width="9.140625" style="11"/>
  </cols>
  <sheetData>
    <row r="1" spans="1:28" s="1" customFormat="1" ht="66" customHeight="1" x14ac:dyDescent="0.25">
      <c r="B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s="1" customFormat="1" ht="36.75" customHeight="1" x14ac:dyDescent="0.25">
      <c r="A2" s="202" t="s">
        <v>50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s="1" customFormat="1" ht="58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1" customFormat="1" ht="4.5" customHeight="1" x14ac:dyDescent="0.25">
      <c r="A4" s="202"/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1" customFormat="1" ht="13.5" customHeight="1" thickBot="1" x14ac:dyDescent="0.3">
      <c r="A5" s="5"/>
      <c r="B5" s="6"/>
      <c r="C5" s="7"/>
      <c r="D5" s="3"/>
      <c r="E5" s="3"/>
      <c r="F5" s="8"/>
      <c r="G5" s="3"/>
      <c r="H5" s="3"/>
      <c r="I5" s="8"/>
      <c r="J5" s="3"/>
      <c r="K5" s="3"/>
      <c r="L5" s="8"/>
      <c r="M5" s="3"/>
      <c r="N5" s="3"/>
      <c r="O5" s="8"/>
      <c r="P5" s="3"/>
      <c r="Q5" s="3"/>
      <c r="R5" s="8"/>
      <c r="S5" s="8"/>
      <c r="T5" s="8"/>
      <c r="U5" s="8"/>
      <c r="V5" s="8"/>
      <c r="W5" s="8"/>
      <c r="X5" s="8"/>
      <c r="Y5" s="8"/>
      <c r="Z5" s="8"/>
      <c r="AA5" s="8"/>
      <c r="AB5" s="8"/>
    </row>
    <row r="6" spans="1:28" s="1" customFormat="1" ht="33.75" customHeight="1" thickBot="1" x14ac:dyDescent="0.3">
      <c r="A6" s="181" t="s">
        <v>0</v>
      </c>
      <c r="B6" s="183" t="s">
        <v>1</v>
      </c>
      <c r="C6" s="183" t="s">
        <v>2</v>
      </c>
      <c r="D6" s="203" t="s">
        <v>52</v>
      </c>
      <c r="E6" s="204"/>
      <c r="F6" s="205"/>
      <c r="G6" s="153" t="s">
        <v>54</v>
      </c>
      <c r="H6" s="154"/>
      <c r="I6" s="155"/>
      <c r="J6" s="153" t="s">
        <v>59</v>
      </c>
      <c r="K6" s="154"/>
      <c r="L6" s="155"/>
      <c r="M6" s="153" t="s">
        <v>68</v>
      </c>
      <c r="N6" s="154"/>
      <c r="O6" s="155"/>
      <c r="P6" s="153" t="s">
        <v>72</v>
      </c>
      <c r="Q6" s="154"/>
      <c r="R6" s="155"/>
      <c r="S6" s="43"/>
      <c r="T6" s="43"/>
      <c r="U6" s="43"/>
      <c r="V6" s="43"/>
      <c r="W6" s="43"/>
      <c r="X6" s="43"/>
      <c r="Y6" s="43"/>
      <c r="Z6" s="43"/>
      <c r="AA6" s="43"/>
      <c r="AB6" s="43"/>
    </row>
    <row r="7" spans="1:28" s="10" customFormat="1" ht="23.25" thickBot="1" x14ac:dyDescent="0.3">
      <c r="A7" s="182"/>
      <c r="B7" s="184"/>
      <c r="C7" s="184"/>
      <c r="D7" s="139" t="s">
        <v>3</v>
      </c>
      <c r="E7" s="16" t="s">
        <v>4</v>
      </c>
      <c r="F7" s="140" t="s">
        <v>5</v>
      </c>
      <c r="G7" s="62" t="s">
        <v>47</v>
      </c>
      <c r="H7" s="63" t="s">
        <v>48</v>
      </c>
      <c r="I7" s="64" t="s">
        <v>49</v>
      </c>
      <c r="J7" s="62" t="s">
        <v>47</v>
      </c>
      <c r="K7" s="63" t="s">
        <v>48</v>
      </c>
      <c r="L7" s="64" t="s">
        <v>49</v>
      </c>
      <c r="M7" s="62" t="s">
        <v>47</v>
      </c>
      <c r="N7" s="63" t="s">
        <v>48</v>
      </c>
      <c r="O7" s="64" t="s">
        <v>49</v>
      </c>
      <c r="P7" s="62" t="s">
        <v>47</v>
      </c>
      <c r="Q7" s="63" t="s">
        <v>48</v>
      </c>
      <c r="R7" s="64" t="s">
        <v>49</v>
      </c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ht="20.25" customHeight="1" x14ac:dyDescent="0.25">
      <c r="A8" s="113">
        <v>1</v>
      </c>
      <c r="B8" s="191" t="s">
        <v>8</v>
      </c>
      <c r="C8" s="18" t="s">
        <v>8</v>
      </c>
      <c r="D8" s="165">
        <v>105</v>
      </c>
      <c r="E8" s="175">
        <v>50</v>
      </c>
      <c r="F8" s="178">
        <v>0</v>
      </c>
      <c r="G8" s="156">
        <f>29+10</f>
        <v>39</v>
      </c>
      <c r="H8" s="158">
        <v>0</v>
      </c>
      <c r="I8" s="160">
        <f>SUM(G8:H9)</f>
        <v>39</v>
      </c>
      <c r="J8" s="156">
        <v>46</v>
      </c>
      <c r="K8" s="158">
        <v>0</v>
      </c>
      <c r="L8" s="160">
        <f>SUM(J8:K9)</f>
        <v>46</v>
      </c>
      <c r="M8" s="156">
        <v>68</v>
      </c>
      <c r="N8" s="158">
        <v>0</v>
      </c>
      <c r="O8" s="160">
        <f>SUM(M8:N9)</f>
        <v>68</v>
      </c>
      <c r="P8" s="156">
        <v>86</v>
      </c>
      <c r="Q8" s="158">
        <v>0</v>
      </c>
      <c r="R8" s="160">
        <f>SUM(P8:Q9)</f>
        <v>86</v>
      </c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28" ht="20.25" customHeight="1" thickBot="1" x14ac:dyDescent="0.3">
      <c r="A9" s="113"/>
      <c r="B9" s="192"/>
      <c r="C9" s="20" t="s">
        <v>9</v>
      </c>
      <c r="D9" s="166"/>
      <c r="E9" s="177"/>
      <c r="F9" s="180"/>
      <c r="G9" s="157"/>
      <c r="H9" s="159"/>
      <c r="I9" s="161"/>
      <c r="J9" s="157"/>
      <c r="K9" s="159"/>
      <c r="L9" s="161"/>
      <c r="M9" s="157"/>
      <c r="N9" s="159"/>
      <c r="O9" s="161"/>
      <c r="P9" s="157"/>
      <c r="Q9" s="159"/>
      <c r="R9" s="161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spans="1:28" ht="20.25" customHeight="1" thickBot="1" x14ac:dyDescent="0.3">
      <c r="A10" s="114">
        <v>2</v>
      </c>
      <c r="B10" s="115" t="s">
        <v>10</v>
      </c>
      <c r="C10" s="21" t="s">
        <v>10</v>
      </c>
      <c r="D10" s="137">
        <v>45</v>
      </c>
      <c r="E10" s="138">
        <v>10</v>
      </c>
      <c r="F10" s="22">
        <v>0</v>
      </c>
      <c r="G10" s="65">
        <v>6</v>
      </c>
      <c r="H10" s="66">
        <v>0</v>
      </c>
      <c r="I10" s="67">
        <f>SUM(G10:H10)</f>
        <v>6</v>
      </c>
      <c r="J10" s="65">
        <v>13</v>
      </c>
      <c r="K10" s="66">
        <v>0</v>
      </c>
      <c r="L10" s="67">
        <f>SUM(J10:K10)</f>
        <v>13</v>
      </c>
      <c r="M10" s="65">
        <v>20</v>
      </c>
      <c r="N10" s="66">
        <v>0</v>
      </c>
      <c r="O10" s="67">
        <f>SUM(M10:N10)</f>
        <v>20</v>
      </c>
      <c r="P10" s="65">
        <v>23</v>
      </c>
      <c r="Q10" s="66">
        <v>1</v>
      </c>
      <c r="R10" s="67">
        <f>SUM(P10:Q10)</f>
        <v>24</v>
      </c>
      <c r="S10" s="45"/>
      <c r="T10" s="45"/>
      <c r="U10" s="45"/>
      <c r="V10" s="45"/>
      <c r="W10" s="45"/>
      <c r="X10" s="45"/>
      <c r="Y10" s="45"/>
      <c r="Z10" s="45"/>
      <c r="AA10" s="45"/>
      <c r="AB10" s="45"/>
    </row>
    <row r="11" spans="1:28" ht="20.25" customHeight="1" x14ac:dyDescent="0.25">
      <c r="A11" s="188">
        <v>3</v>
      </c>
      <c r="B11" s="185" t="s">
        <v>11</v>
      </c>
      <c r="C11" s="23" t="s">
        <v>11</v>
      </c>
      <c r="D11" s="24">
        <v>108</v>
      </c>
      <c r="E11" s="25">
        <v>41</v>
      </c>
      <c r="F11" s="26">
        <v>0</v>
      </c>
      <c r="G11" s="133">
        <v>21</v>
      </c>
      <c r="H11" s="22">
        <v>2</v>
      </c>
      <c r="I11" s="68">
        <f>SUM(G11:H11)</f>
        <v>23</v>
      </c>
      <c r="J11" s="133">
        <v>47</v>
      </c>
      <c r="K11" s="22">
        <v>6</v>
      </c>
      <c r="L11" s="68">
        <f>SUM(J11:K11)</f>
        <v>53</v>
      </c>
      <c r="M11" s="133">
        <v>77</v>
      </c>
      <c r="N11" s="22">
        <v>8</v>
      </c>
      <c r="O11" s="68">
        <f>SUM(M11:N11)</f>
        <v>85</v>
      </c>
      <c r="P11" s="133">
        <v>108</v>
      </c>
      <c r="Q11" s="22">
        <v>13</v>
      </c>
      <c r="R11" s="68">
        <f>SUM(P11:Q11)</f>
        <v>121</v>
      </c>
      <c r="S11" s="45"/>
      <c r="T11" s="45"/>
      <c r="U11" s="45"/>
      <c r="V11" s="45"/>
      <c r="W11" s="45"/>
      <c r="X11" s="45"/>
      <c r="Y11" s="45"/>
      <c r="Z11" s="45"/>
      <c r="AA11" s="45"/>
      <c r="AB11" s="45"/>
    </row>
    <row r="12" spans="1:28" ht="20.25" customHeight="1" x14ac:dyDescent="0.25">
      <c r="A12" s="189"/>
      <c r="B12" s="186"/>
      <c r="C12" s="58" t="s">
        <v>12</v>
      </c>
      <c r="D12" s="167">
        <v>59</v>
      </c>
      <c r="E12" s="194">
        <v>80</v>
      </c>
      <c r="F12" s="195">
        <v>50</v>
      </c>
      <c r="G12" s="162">
        <v>7</v>
      </c>
      <c r="H12" s="163">
        <v>0</v>
      </c>
      <c r="I12" s="164">
        <f t="shared" ref="I12" si="0">SUM(G12:H12)</f>
        <v>7</v>
      </c>
      <c r="J12" s="162">
        <v>16</v>
      </c>
      <c r="K12" s="163">
        <v>0</v>
      </c>
      <c r="L12" s="164">
        <f t="shared" ref="L12" si="1">SUM(J12:K12)</f>
        <v>16</v>
      </c>
      <c r="M12" s="162">
        <v>24</v>
      </c>
      <c r="N12" s="163">
        <v>0</v>
      </c>
      <c r="O12" s="164">
        <f t="shared" ref="O12" si="2">SUM(M12:N12)</f>
        <v>24</v>
      </c>
      <c r="P12" s="162">
        <v>32</v>
      </c>
      <c r="Q12" s="163">
        <v>0</v>
      </c>
      <c r="R12" s="164">
        <f t="shared" ref="R12" si="3">SUM(P12:Q12)</f>
        <v>32</v>
      </c>
      <c r="S12" s="45"/>
      <c r="T12" s="45"/>
      <c r="U12" s="45"/>
      <c r="V12" s="45"/>
      <c r="W12" s="45"/>
      <c r="X12" s="45"/>
      <c r="Y12" s="45"/>
      <c r="Z12" s="45"/>
      <c r="AA12" s="45"/>
      <c r="AB12" s="45"/>
    </row>
    <row r="13" spans="1:28" ht="20.25" customHeight="1" thickBot="1" x14ac:dyDescent="0.3">
      <c r="A13" s="190"/>
      <c r="B13" s="187"/>
      <c r="C13" s="27" t="s">
        <v>13</v>
      </c>
      <c r="D13" s="166"/>
      <c r="E13" s="177"/>
      <c r="F13" s="180"/>
      <c r="G13" s="157"/>
      <c r="H13" s="159"/>
      <c r="I13" s="161"/>
      <c r="J13" s="157"/>
      <c r="K13" s="159"/>
      <c r="L13" s="161"/>
      <c r="M13" s="157"/>
      <c r="N13" s="159"/>
      <c r="O13" s="161"/>
      <c r="P13" s="157"/>
      <c r="Q13" s="159"/>
      <c r="R13" s="161"/>
      <c r="S13" s="45"/>
      <c r="T13" s="45"/>
      <c r="U13" s="45"/>
      <c r="V13" s="45"/>
      <c r="W13" s="45"/>
      <c r="X13" s="45"/>
      <c r="Y13" s="45"/>
      <c r="Z13" s="45"/>
      <c r="AA13" s="45"/>
      <c r="AB13" s="45"/>
    </row>
    <row r="14" spans="1:28" ht="20.25" customHeight="1" x14ac:dyDescent="0.25">
      <c r="A14" s="188">
        <v>4</v>
      </c>
      <c r="B14" s="191" t="s">
        <v>14</v>
      </c>
      <c r="C14" s="28" t="s">
        <v>15</v>
      </c>
      <c r="D14" s="165">
        <v>668</v>
      </c>
      <c r="E14" s="175">
        <v>325</v>
      </c>
      <c r="F14" s="178">
        <v>200</v>
      </c>
      <c r="G14" s="156">
        <v>104</v>
      </c>
      <c r="H14" s="158">
        <v>0</v>
      </c>
      <c r="I14" s="160">
        <f>SUM(G14:H23)</f>
        <v>104</v>
      </c>
      <c r="J14" s="156">
        <v>257</v>
      </c>
      <c r="K14" s="158">
        <v>12</v>
      </c>
      <c r="L14" s="160">
        <f>SUM(J14:K23)</f>
        <v>269</v>
      </c>
      <c r="M14" s="156">
        <v>435</v>
      </c>
      <c r="N14" s="158">
        <v>25</v>
      </c>
      <c r="O14" s="160">
        <f>SUM(M14:N23)</f>
        <v>460</v>
      </c>
      <c r="P14" s="156">
        <v>582</v>
      </c>
      <c r="Q14" s="158">
        <v>33</v>
      </c>
      <c r="R14" s="160">
        <f>SUM(P14:Q23)</f>
        <v>615</v>
      </c>
      <c r="S14" s="45"/>
      <c r="T14" s="45"/>
      <c r="U14" s="45"/>
      <c r="V14" s="45"/>
      <c r="W14" s="45"/>
      <c r="X14" s="45"/>
      <c r="Y14" s="45"/>
      <c r="Z14" s="45"/>
      <c r="AA14" s="45"/>
      <c r="AB14" s="45"/>
    </row>
    <row r="15" spans="1:28" ht="20.25" customHeight="1" x14ac:dyDescent="0.25">
      <c r="A15" s="189"/>
      <c r="B15" s="193"/>
      <c r="C15" s="30" t="s">
        <v>16</v>
      </c>
      <c r="D15" s="174"/>
      <c r="E15" s="176"/>
      <c r="F15" s="179"/>
      <c r="G15" s="168"/>
      <c r="H15" s="173"/>
      <c r="I15" s="172"/>
      <c r="J15" s="168"/>
      <c r="K15" s="173"/>
      <c r="L15" s="172"/>
      <c r="M15" s="168"/>
      <c r="N15" s="173"/>
      <c r="O15" s="172"/>
      <c r="P15" s="168"/>
      <c r="Q15" s="173"/>
      <c r="R15" s="172"/>
      <c r="S15" s="45"/>
      <c r="T15" s="45"/>
      <c r="U15" s="45"/>
      <c r="V15" s="45"/>
      <c r="W15" s="45"/>
      <c r="X15" s="45"/>
      <c r="Y15" s="45"/>
      <c r="Z15" s="45"/>
      <c r="AA15" s="45"/>
      <c r="AB15" s="45"/>
    </row>
    <row r="16" spans="1:28" ht="20.25" customHeight="1" x14ac:dyDescent="0.25">
      <c r="A16" s="189"/>
      <c r="B16" s="193"/>
      <c r="C16" s="29" t="s">
        <v>17</v>
      </c>
      <c r="D16" s="174"/>
      <c r="E16" s="176"/>
      <c r="F16" s="179"/>
      <c r="G16" s="168"/>
      <c r="H16" s="173"/>
      <c r="I16" s="172"/>
      <c r="J16" s="168"/>
      <c r="K16" s="173"/>
      <c r="L16" s="172"/>
      <c r="M16" s="168"/>
      <c r="N16" s="173"/>
      <c r="O16" s="172"/>
      <c r="P16" s="168"/>
      <c r="Q16" s="173"/>
      <c r="R16" s="172"/>
      <c r="S16" s="45"/>
      <c r="T16" s="45"/>
      <c r="U16" s="45"/>
      <c r="V16" s="45"/>
      <c r="W16" s="45"/>
      <c r="X16" s="45"/>
      <c r="Y16" s="45"/>
      <c r="Z16" s="45"/>
      <c r="AA16" s="45"/>
      <c r="AB16" s="45"/>
    </row>
    <row r="17" spans="1:28" ht="20.25" customHeight="1" x14ac:dyDescent="0.25">
      <c r="A17" s="189"/>
      <c r="B17" s="193"/>
      <c r="C17" s="29" t="s">
        <v>18</v>
      </c>
      <c r="D17" s="174"/>
      <c r="E17" s="176"/>
      <c r="F17" s="179"/>
      <c r="G17" s="168"/>
      <c r="H17" s="173"/>
      <c r="I17" s="172"/>
      <c r="J17" s="168"/>
      <c r="K17" s="173"/>
      <c r="L17" s="172"/>
      <c r="M17" s="168"/>
      <c r="N17" s="173"/>
      <c r="O17" s="172"/>
      <c r="P17" s="168"/>
      <c r="Q17" s="173"/>
      <c r="R17" s="172"/>
      <c r="S17" s="45"/>
      <c r="T17" s="45"/>
      <c r="U17" s="45"/>
      <c r="V17" s="45"/>
      <c r="W17" s="45"/>
      <c r="X17" s="45"/>
      <c r="Y17" s="45"/>
      <c r="Z17" s="45"/>
      <c r="AA17" s="45"/>
      <c r="AB17" s="45"/>
    </row>
    <row r="18" spans="1:28" ht="20.25" customHeight="1" x14ac:dyDescent="0.25">
      <c r="A18" s="189"/>
      <c r="B18" s="193"/>
      <c r="C18" s="30" t="s">
        <v>12</v>
      </c>
      <c r="D18" s="174"/>
      <c r="E18" s="176"/>
      <c r="F18" s="179"/>
      <c r="G18" s="168"/>
      <c r="H18" s="173"/>
      <c r="I18" s="172"/>
      <c r="J18" s="168"/>
      <c r="K18" s="173"/>
      <c r="L18" s="172"/>
      <c r="M18" s="168"/>
      <c r="N18" s="173"/>
      <c r="O18" s="172"/>
      <c r="P18" s="168"/>
      <c r="Q18" s="173"/>
      <c r="R18" s="172"/>
      <c r="S18" s="45"/>
      <c r="T18" s="45"/>
      <c r="U18" s="45"/>
      <c r="V18" s="45"/>
      <c r="W18" s="45"/>
      <c r="X18" s="45"/>
      <c r="Y18" s="45"/>
      <c r="Z18" s="45"/>
      <c r="AA18" s="45"/>
      <c r="AB18" s="45"/>
    </row>
    <row r="19" spans="1:28" ht="20.25" customHeight="1" x14ac:dyDescent="0.25">
      <c r="A19" s="189"/>
      <c r="B19" s="193"/>
      <c r="C19" s="29" t="s">
        <v>19</v>
      </c>
      <c r="D19" s="174"/>
      <c r="E19" s="176"/>
      <c r="F19" s="179"/>
      <c r="G19" s="168"/>
      <c r="H19" s="173"/>
      <c r="I19" s="172"/>
      <c r="J19" s="168"/>
      <c r="K19" s="173"/>
      <c r="L19" s="172"/>
      <c r="M19" s="168"/>
      <c r="N19" s="173"/>
      <c r="O19" s="172"/>
      <c r="P19" s="168"/>
      <c r="Q19" s="173"/>
      <c r="R19" s="172"/>
      <c r="S19" s="45"/>
      <c r="T19" s="45"/>
      <c r="U19" s="45"/>
      <c r="V19" s="45"/>
      <c r="W19" s="45"/>
      <c r="X19" s="45"/>
      <c r="Y19" s="45"/>
      <c r="Z19" s="45"/>
      <c r="AA19" s="45"/>
      <c r="AB19" s="45"/>
    </row>
    <row r="20" spans="1:28" ht="20.25" customHeight="1" x14ac:dyDescent="0.25">
      <c r="A20" s="189"/>
      <c r="B20" s="193"/>
      <c r="C20" s="31" t="s">
        <v>20</v>
      </c>
      <c r="D20" s="174"/>
      <c r="E20" s="176"/>
      <c r="F20" s="179"/>
      <c r="G20" s="168"/>
      <c r="H20" s="173"/>
      <c r="I20" s="172"/>
      <c r="J20" s="168"/>
      <c r="K20" s="173"/>
      <c r="L20" s="172"/>
      <c r="M20" s="168"/>
      <c r="N20" s="173"/>
      <c r="O20" s="172"/>
      <c r="P20" s="168"/>
      <c r="Q20" s="173"/>
      <c r="R20" s="172"/>
      <c r="S20" s="45"/>
      <c r="T20" s="45"/>
      <c r="U20" s="45"/>
      <c r="V20" s="45"/>
      <c r="W20" s="45"/>
      <c r="X20" s="45"/>
      <c r="Y20" s="45"/>
      <c r="Z20" s="45"/>
      <c r="AA20" s="45"/>
      <c r="AB20" s="45"/>
    </row>
    <row r="21" spans="1:28" ht="20.25" customHeight="1" x14ac:dyDescent="0.25">
      <c r="A21" s="189"/>
      <c r="B21" s="193"/>
      <c r="C21" s="29" t="s">
        <v>21</v>
      </c>
      <c r="D21" s="174"/>
      <c r="E21" s="176"/>
      <c r="F21" s="179"/>
      <c r="G21" s="168"/>
      <c r="H21" s="173"/>
      <c r="I21" s="172"/>
      <c r="J21" s="168"/>
      <c r="K21" s="173"/>
      <c r="L21" s="172"/>
      <c r="M21" s="168"/>
      <c r="N21" s="173"/>
      <c r="O21" s="172"/>
      <c r="P21" s="168"/>
      <c r="Q21" s="173"/>
      <c r="R21" s="172"/>
      <c r="S21" s="45"/>
      <c r="T21" s="45"/>
      <c r="U21" s="45"/>
      <c r="V21" s="45"/>
      <c r="W21" s="45"/>
      <c r="X21" s="45"/>
      <c r="Y21" s="45"/>
      <c r="Z21" s="45"/>
      <c r="AA21" s="45"/>
      <c r="AB21" s="45"/>
    </row>
    <row r="22" spans="1:28" ht="20.25" customHeight="1" x14ac:dyDescent="0.25">
      <c r="A22" s="189"/>
      <c r="B22" s="193"/>
      <c r="C22" s="29" t="s">
        <v>22</v>
      </c>
      <c r="D22" s="174"/>
      <c r="E22" s="176"/>
      <c r="F22" s="179"/>
      <c r="G22" s="168"/>
      <c r="H22" s="173"/>
      <c r="I22" s="172"/>
      <c r="J22" s="168"/>
      <c r="K22" s="173"/>
      <c r="L22" s="172"/>
      <c r="M22" s="168"/>
      <c r="N22" s="173"/>
      <c r="O22" s="172"/>
      <c r="P22" s="168"/>
      <c r="Q22" s="173"/>
      <c r="R22" s="172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spans="1:28" ht="20.25" customHeight="1" thickBot="1" x14ac:dyDescent="0.3">
      <c r="A23" s="190"/>
      <c r="B23" s="192"/>
      <c r="C23" s="33" t="s">
        <v>23</v>
      </c>
      <c r="D23" s="166"/>
      <c r="E23" s="177"/>
      <c r="F23" s="180"/>
      <c r="G23" s="157"/>
      <c r="H23" s="159"/>
      <c r="I23" s="161"/>
      <c r="J23" s="157"/>
      <c r="K23" s="159"/>
      <c r="L23" s="161"/>
      <c r="M23" s="157"/>
      <c r="N23" s="159"/>
      <c r="O23" s="161"/>
      <c r="P23" s="157"/>
      <c r="Q23" s="159"/>
      <c r="R23" s="161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spans="1:28" ht="20.25" customHeight="1" thickBot="1" x14ac:dyDescent="0.3">
      <c r="A24" s="114">
        <v>5</v>
      </c>
      <c r="B24" s="116" t="s">
        <v>24</v>
      </c>
      <c r="C24" s="32" t="s">
        <v>25</v>
      </c>
      <c r="D24" s="137">
        <v>55</v>
      </c>
      <c r="E24" s="138">
        <v>83</v>
      </c>
      <c r="F24" s="66">
        <v>0</v>
      </c>
      <c r="G24" s="135">
        <v>20</v>
      </c>
      <c r="H24" s="19">
        <v>0</v>
      </c>
      <c r="I24" s="134">
        <f>SUM(G24:H24)</f>
        <v>20</v>
      </c>
      <c r="J24" s="135">
        <v>35</v>
      </c>
      <c r="K24" s="19">
        <v>0</v>
      </c>
      <c r="L24" s="134">
        <f>SUM(J24:K24)</f>
        <v>35</v>
      </c>
      <c r="M24" s="135">
        <v>49</v>
      </c>
      <c r="N24" s="19">
        <v>0</v>
      </c>
      <c r="O24" s="134">
        <f>SUM(M24:N24)</f>
        <v>49</v>
      </c>
      <c r="P24" s="135">
        <v>66</v>
      </c>
      <c r="Q24" s="19">
        <v>0</v>
      </c>
      <c r="R24" s="134">
        <f>SUM(P24:Q24)</f>
        <v>66</v>
      </c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spans="1:28" ht="20.25" customHeight="1" x14ac:dyDescent="0.25">
      <c r="A25" s="188">
        <v>6</v>
      </c>
      <c r="B25" s="191" t="s">
        <v>26</v>
      </c>
      <c r="C25" s="39" t="s">
        <v>27</v>
      </c>
      <c r="D25" s="165">
        <v>238</v>
      </c>
      <c r="E25" s="175">
        <v>110</v>
      </c>
      <c r="F25" s="178">
        <v>0</v>
      </c>
      <c r="G25" s="156">
        <v>28</v>
      </c>
      <c r="H25" s="158">
        <v>0</v>
      </c>
      <c r="I25" s="160">
        <f t="shared" ref="I25:I43" si="4">SUM(G25:H25)</f>
        <v>28</v>
      </c>
      <c r="J25" s="156">
        <v>59</v>
      </c>
      <c r="K25" s="158">
        <v>0</v>
      </c>
      <c r="L25" s="160">
        <f t="shared" ref="L25" si="5">SUM(J25:K25)</f>
        <v>59</v>
      </c>
      <c r="M25" s="156">
        <v>81</v>
      </c>
      <c r="N25" s="158">
        <v>1</v>
      </c>
      <c r="O25" s="160">
        <f t="shared" ref="O25" si="6">SUM(M25:N25)</f>
        <v>82</v>
      </c>
      <c r="P25" s="156">
        <v>99</v>
      </c>
      <c r="Q25" s="158">
        <v>3</v>
      </c>
      <c r="R25" s="160">
        <f t="shared" ref="R25" si="7">SUM(P25:Q25)</f>
        <v>102</v>
      </c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spans="1:28" ht="20.25" customHeight="1" x14ac:dyDescent="0.25">
      <c r="A26" s="189"/>
      <c r="B26" s="193"/>
      <c r="C26" s="33" t="s">
        <v>28</v>
      </c>
      <c r="D26" s="174"/>
      <c r="E26" s="176"/>
      <c r="F26" s="179"/>
      <c r="G26" s="168"/>
      <c r="H26" s="173"/>
      <c r="I26" s="172"/>
      <c r="J26" s="168"/>
      <c r="K26" s="173"/>
      <c r="L26" s="172"/>
      <c r="M26" s="168"/>
      <c r="N26" s="173"/>
      <c r="O26" s="172"/>
      <c r="P26" s="168"/>
      <c r="Q26" s="173"/>
      <c r="R26" s="172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spans="1:28" ht="20.25" customHeight="1" x14ac:dyDescent="0.25">
      <c r="A27" s="189"/>
      <c r="B27" s="193"/>
      <c r="C27" s="33" t="s">
        <v>29</v>
      </c>
      <c r="D27" s="174"/>
      <c r="E27" s="176"/>
      <c r="F27" s="179"/>
      <c r="G27" s="168"/>
      <c r="H27" s="173"/>
      <c r="I27" s="172"/>
      <c r="J27" s="168"/>
      <c r="K27" s="173"/>
      <c r="L27" s="172"/>
      <c r="M27" s="168"/>
      <c r="N27" s="173"/>
      <c r="O27" s="172"/>
      <c r="P27" s="168"/>
      <c r="Q27" s="173"/>
      <c r="R27" s="172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spans="1:28" ht="20.25" customHeight="1" thickBot="1" x14ac:dyDescent="0.3">
      <c r="A28" s="190"/>
      <c r="B28" s="192"/>
      <c r="C28" s="33" t="s">
        <v>30</v>
      </c>
      <c r="D28" s="166"/>
      <c r="E28" s="177"/>
      <c r="F28" s="180"/>
      <c r="G28" s="157"/>
      <c r="H28" s="159"/>
      <c r="I28" s="161"/>
      <c r="J28" s="157"/>
      <c r="K28" s="159"/>
      <c r="L28" s="161"/>
      <c r="M28" s="157"/>
      <c r="N28" s="159"/>
      <c r="O28" s="161"/>
      <c r="P28" s="157"/>
      <c r="Q28" s="159"/>
      <c r="R28" s="161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spans="1:28" ht="20.25" customHeight="1" thickBot="1" x14ac:dyDescent="0.3">
      <c r="A29" s="114">
        <v>7</v>
      </c>
      <c r="B29" s="116" t="s">
        <v>31</v>
      </c>
      <c r="C29" s="34" t="s">
        <v>31</v>
      </c>
      <c r="D29" s="137">
        <v>100</v>
      </c>
      <c r="E29" s="138">
        <v>20</v>
      </c>
      <c r="F29" s="22">
        <v>0</v>
      </c>
      <c r="G29" s="135">
        <v>6</v>
      </c>
      <c r="H29" s="19">
        <v>0</v>
      </c>
      <c r="I29" s="136">
        <f t="shared" si="4"/>
        <v>6</v>
      </c>
      <c r="J29" s="135">
        <v>12</v>
      </c>
      <c r="K29" s="19">
        <v>0</v>
      </c>
      <c r="L29" s="136">
        <f t="shared" ref="L29:L30" si="8">SUM(J29:K29)</f>
        <v>12</v>
      </c>
      <c r="M29" s="135">
        <v>17</v>
      </c>
      <c r="N29" s="19">
        <v>0</v>
      </c>
      <c r="O29" s="136">
        <f t="shared" ref="O29:O30" si="9">SUM(M29:N29)</f>
        <v>17</v>
      </c>
      <c r="P29" s="135">
        <v>23</v>
      </c>
      <c r="Q29" s="19">
        <v>0</v>
      </c>
      <c r="R29" s="136">
        <f t="shared" ref="R29:R30" si="10">SUM(P29:Q29)</f>
        <v>23</v>
      </c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spans="1:28" ht="20.25" customHeight="1" x14ac:dyDescent="0.25">
      <c r="A30" s="188">
        <v>8</v>
      </c>
      <c r="B30" s="191" t="s">
        <v>32</v>
      </c>
      <c r="C30" s="38" t="s">
        <v>33</v>
      </c>
      <c r="D30" s="196">
        <v>200</v>
      </c>
      <c r="E30" s="199">
        <v>20</v>
      </c>
      <c r="F30" s="178">
        <v>0</v>
      </c>
      <c r="G30" s="156">
        <v>47</v>
      </c>
      <c r="H30" s="169">
        <v>0</v>
      </c>
      <c r="I30" s="160">
        <f t="shared" si="4"/>
        <v>47</v>
      </c>
      <c r="J30" s="156">
        <v>67</v>
      </c>
      <c r="K30" s="169">
        <v>0</v>
      </c>
      <c r="L30" s="160">
        <f t="shared" si="8"/>
        <v>67</v>
      </c>
      <c r="M30" s="156">
        <v>114</v>
      </c>
      <c r="N30" s="169">
        <v>3</v>
      </c>
      <c r="O30" s="160">
        <f t="shared" si="9"/>
        <v>117</v>
      </c>
      <c r="P30" s="156">
        <v>127</v>
      </c>
      <c r="Q30" s="169">
        <v>3</v>
      </c>
      <c r="R30" s="160">
        <f t="shared" si="10"/>
        <v>130</v>
      </c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spans="1:28" ht="20.25" customHeight="1" x14ac:dyDescent="0.25">
      <c r="A31" s="189"/>
      <c r="B31" s="193"/>
      <c r="C31" s="27" t="s">
        <v>34</v>
      </c>
      <c r="D31" s="197"/>
      <c r="E31" s="200"/>
      <c r="F31" s="179"/>
      <c r="G31" s="168"/>
      <c r="H31" s="170"/>
      <c r="I31" s="172"/>
      <c r="J31" s="168"/>
      <c r="K31" s="170"/>
      <c r="L31" s="172"/>
      <c r="M31" s="168"/>
      <c r="N31" s="170"/>
      <c r="O31" s="172"/>
      <c r="P31" s="168"/>
      <c r="Q31" s="170"/>
      <c r="R31" s="172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spans="1:28" ht="20.25" customHeight="1" x14ac:dyDescent="0.25">
      <c r="A32" s="189"/>
      <c r="B32" s="193"/>
      <c r="C32" s="35" t="s">
        <v>9</v>
      </c>
      <c r="D32" s="197"/>
      <c r="E32" s="200"/>
      <c r="F32" s="179"/>
      <c r="G32" s="168"/>
      <c r="H32" s="170"/>
      <c r="I32" s="172"/>
      <c r="J32" s="168"/>
      <c r="K32" s="170"/>
      <c r="L32" s="172"/>
      <c r="M32" s="168"/>
      <c r="N32" s="170"/>
      <c r="O32" s="172"/>
      <c r="P32" s="168"/>
      <c r="Q32" s="170"/>
      <c r="R32" s="172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spans="1:28" ht="20.25" customHeight="1" thickBot="1" x14ac:dyDescent="0.3">
      <c r="A33" s="190"/>
      <c r="B33" s="192"/>
      <c r="C33" s="36" t="s">
        <v>35</v>
      </c>
      <c r="D33" s="198"/>
      <c r="E33" s="201"/>
      <c r="F33" s="180"/>
      <c r="G33" s="157"/>
      <c r="H33" s="171"/>
      <c r="I33" s="161"/>
      <c r="J33" s="157"/>
      <c r="K33" s="171"/>
      <c r="L33" s="161"/>
      <c r="M33" s="157"/>
      <c r="N33" s="171"/>
      <c r="O33" s="161"/>
      <c r="P33" s="157"/>
      <c r="Q33" s="171"/>
      <c r="R33" s="161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spans="1:28" ht="20.25" customHeight="1" thickBot="1" x14ac:dyDescent="0.3">
      <c r="A34" s="114">
        <v>9</v>
      </c>
      <c r="B34" s="116" t="s">
        <v>36</v>
      </c>
      <c r="C34" s="37" t="s">
        <v>36</v>
      </c>
      <c r="D34" s="137">
        <v>100</v>
      </c>
      <c r="E34" s="138">
        <v>10</v>
      </c>
      <c r="F34" s="22">
        <v>0</v>
      </c>
      <c r="G34" s="135">
        <v>3</v>
      </c>
      <c r="H34" s="19">
        <v>0</v>
      </c>
      <c r="I34" s="67">
        <f t="shared" si="4"/>
        <v>3</v>
      </c>
      <c r="J34" s="135">
        <v>11</v>
      </c>
      <c r="K34" s="19">
        <v>0</v>
      </c>
      <c r="L34" s="67">
        <f t="shared" ref="L34:L36" si="11">SUM(J34:K34)</f>
        <v>11</v>
      </c>
      <c r="M34" s="135">
        <v>29</v>
      </c>
      <c r="N34" s="19">
        <v>0</v>
      </c>
      <c r="O34" s="67">
        <f t="shared" ref="O34:O36" si="12">SUM(M34:N34)</f>
        <v>29</v>
      </c>
      <c r="P34" s="135">
        <v>50</v>
      </c>
      <c r="Q34" s="19">
        <v>0</v>
      </c>
      <c r="R34" s="67">
        <f t="shared" ref="R34:R36" si="13">SUM(P34:Q34)</f>
        <v>50</v>
      </c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spans="1:28" ht="20.25" customHeight="1" thickBot="1" x14ac:dyDescent="0.3">
      <c r="A35" s="114">
        <v>10</v>
      </c>
      <c r="B35" s="116" t="s">
        <v>37</v>
      </c>
      <c r="C35" s="38" t="s">
        <v>37</v>
      </c>
      <c r="D35" s="137">
        <v>70</v>
      </c>
      <c r="E35" s="138">
        <v>42</v>
      </c>
      <c r="F35" s="22">
        <v>0</v>
      </c>
      <c r="G35" s="133">
        <v>16</v>
      </c>
      <c r="H35" s="22">
        <v>1</v>
      </c>
      <c r="I35" s="136">
        <f t="shared" si="4"/>
        <v>17</v>
      </c>
      <c r="J35" s="133">
        <v>22</v>
      </c>
      <c r="K35" s="22">
        <v>1</v>
      </c>
      <c r="L35" s="136">
        <f t="shared" si="11"/>
        <v>23</v>
      </c>
      <c r="M35" s="133">
        <v>32</v>
      </c>
      <c r="N35" s="22">
        <v>1</v>
      </c>
      <c r="O35" s="136">
        <f t="shared" si="12"/>
        <v>33</v>
      </c>
      <c r="P35" s="133">
        <v>44</v>
      </c>
      <c r="Q35" s="22">
        <v>3</v>
      </c>
      <c r="R35" s="136">
        <f t="shared" si="13"/>
        <v>47</v>
      </c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spans="1:28" ht="20.25" customHeight="1" x14ac:dyDescent="0.25">
      <c r="A36" s="188">
        <v>11</v>
      </c>
      <c r="B36" s="191" t="s">
        <v>38</v>
      </c>
      <c r="C36" s="38" t="s">
        <v>39</v>
      </c>
      <c r="D36" s="165">
        <v>175</v>
      </c>
      <c r="E36" s="175">
        <v>50</v>
      </c>
      <c r="F36" s="178">
        <v>0</v>
      </c>
      <c r="G36" s="156">
        <v>30</v>
      </c>
      <c r="H36" s="158">
        <v>0</v>
      </c>
      <c r="I36" s="160">
        <f t="shared" si="4"/>
        <v>30</v>
      </c>
      <c r="J36" s="156">
        <v>66</v>
      </c>
      <c r="K36" s="158">
        <v>0</v>
      </c>
      <c r="L36" s="160">
        <f t="shared" si="11"/>
        <v>66</v>
      </c>
      <c r="M36" s="156">
        <v>86</v>
      </c>
      <c r="N36" s="158">
        <v>0</v>
      </c>
      <c r="O36" s="160">
        <f t="shared" si="12"/>
        <v>86</v>
      </c>
      <c r="P36" s="156">
        <v>128</v>
      </c>
      <c r="Q36" s="158">
        <v>0</v>
      </c>
      <c r="R36" s="160">
        <f t="shared" si="13"/>
        <v>128</v>
      </c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spans="1:28" ht="20.25" customHeight="1" thickBot="1" x14ac:dyDescent="0.3">
      <c r="A37" s="190"/>
      <c r="B37" s="192"/>
      <c r="C37" s="33" t="s">
        <v>29</v>
      </c>
      <c r="D37" s="166"/>
      <c r="E37" s="177"/>
      <c r="F37" s="180"/>
      <c r="G37" s="157"/>
      <c r="H37" s="159"/>
      <c r="I37" s="161"/>
      <c r="J37" s="157"/>
      <c r="K37" s="159"/>
      <c r="L37" s="161"/>
      <c r="M37" s="157"/>
      <c r="N37" s="159"/>
      <c r="O37" s="161"/>
      <c r="P37" s="157"/>
      <c r="Q37" s="159"/>
      <c r="R37" s="161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spans="1:28" ht="20.25" customHeight="1" thickBot="1" x14ac:dyDescent="0.3">
      <c r="A38" s="114">
        <v>12</v>
      </c>
      <c r="B38" s="116" t="s">
        <v>13</v>
      </c>
      <c r="C38" s="39" t="s">
        <v>13</v>
      </c>
      <c r="D38" s="137">
        <v>65</v>
      </c>
      <c r="E38" s="138">
        <v>20</v>
      </c>
      <c r="F38" s="66">
        <v>0</v>
      </c>
      <c r="G38" s="135">
        <v>13</v>
      </c>
      <c r="H38" s="19">
        <v>0</v>
      </c>
      <c r="I38" s="136">
        <f t="shared" si="4"/>
        <v>13</v>
      </c>
      <c r="J38" s="135">
        <v>20</v>
      </c>
      <c r="K38" s="19">
        <v>0</v>
      </c>
      <c r="L38" s="136">
        <f t="shared" ref="L38:L39" si="14">SUM(J38:K38)</f>
        <v>20</v>
      </c>
      <c r="M38" s="135">
        <v>29</v>
      </c>
      <c r="N38" s="19">
        <v>1</v>
      </c>
      <c r="O38" s="136">
        <f t="shared" ref="O38:O39" si="15">SUM(M38:N38)</f>
        <v>30</v>
      </c>
      <c r="P38" s="135">
        <v>37</v>
      </c>
      <c r="Q38" s="19">
        <v>1</v>
      </c>
      <c r="R38" s="136">
        <f t="shared" ref="R38:R39" si="16">SUM(P38:Q38)</f>
        <v>38</v>
      </c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spans="1:28" ht="20.25" customHeight="1" x14ac:dyDescent="0.25">
      <c r="A39" s="188">
        <v>13</v>
      </c>
      <c r="B39" s="191" t="s">
        <v>40</v>
      </c>
      <c r="C39" s="39" t="s">
        <v>41</v>
      </c>
      <c r="D39" s="165">
        <v>184</v>
      </c>
      <c r="E39" s="175">
        <v>100</v>
      </c>
      <c r="F39" s="178">
        <v>0</v>
      </c>
      <c r="G39" s="156">
        <v>81</v>
      </c>
      <c r="H39" s="158">
        <v>0</v>
      </c>
      <c r="I39" s="160">
        <f t="shared" si="4"/>
        <v>81</v>
      </c>
      <c r="J39" s="156">
        <v>164</v>
      </c>
      <c r="K39" s="158">
        <v>0</v>
      </c>
      <c r="L39" s="160">
        <f t="shared" si="14"/>
        <v>164</v>
      </c>
      <c r="M39" s="156">
        <v>224</v>
      </c>
      <c r="N39" s="158">
        <v>0</v>
      </c>
      <c r="O39" s="160">
        <f t="shared" si="15"/>
        <v>224</v>
      </c>
      <c r="P39" s="156">
        <v>280</v>
      </c>
      <c r="Q39" s="158">
        <v>0</v>
      </c>
      <c r="R39" s="160">
        <f t="shared" si="16"/>
        <v>280</v>
      </c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spans="1:28" ht="20.25" customHeight="1" thickBot="1" x14ac:dyDescent="0.3">
      <c r="A40" s="190"/>
      <c r="B40" s="192"/>
      <c r="C40" s="33" t="s">
        <v>42</v>
      </c>
      <c r="D40" s="166"/>
      <c r="E40" s="177"/>
      <c r="F40" s="180"/>
      <c r="G40" s="157"/>
      <c r="H40" s="159"/>
      <c r="I40" s="161"/>
      <c r="J40" s="157"/>
      <c r="K40" s="159"/>
      <c r="L40" s="161"/>
      <c r="M40" s="157"/>
      <c r="N40" s="159"/>
      <c r="O40" s="161"/>
      <c r="P40" s="157"/>
      <c r="Q40" s="159"/>
      <c r="R40" s="161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spans="1:28" ht="20.25" customHeight="1" thickBot="1" x14ac:dyDescent="0.3">
      <c r="A41" s="114">
        <v>14</v>
      </c>
      <c r="B41" s="116" t="s">
        <v>43</v>
      </c>
      <c r="C41" s="39" t="s">
        <v>44</v>
      </c>
      <c r="D41" s="137">
        <v>103</v>
      </c>
      <c r="E41" s="138">
        <v>90</v>
      </c>
      <c r="F41" s="22">
        <v>0</v>
      </c>
      <c r="G41" s="135">
        <v>5</v>
      </c>
      <c r="H41" s="19">
        <v>0</v>
      </c>
      <c r="I41" s="136">
        <f t="shared" si="4"/>
        <v>5</v>
      </c>
      <c r="J41" s="135">
        <v>38</v>
      </c>
      <c r="K41" s="19">
        <v>0</v>
      </c>
      <c r="L41" s="136">
        <f t="shared" ref="L41:L43" si="17">SUM(J41:K41)</f>
        <v>38</v>
      </c>
      <c r="M41" s="135">
        <v>59</v>
      </c>
      <c r="N41" s="19">
        <v>0</v>
      </c>
      <c r="O41" s="136">
        <f t="shared" ref="O41:O43" si="18">SUM(M41:N41)</f>
        <v>59</v>
      </c>
      <c r="P41" s="135">
        <v>64</v>
      </c>
      <c r="Q41" s="19">
        <v>0</v>
      </c>
      <c r="R41" s="136">
        <f t="shared" ref="R41:R42" si="19">SUM(P41:Q41)</f>
        <v>64</v>
      </c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spans="1:28" ht="20.25" customHeight="1" thickBot="1" x14ac:dyDescent="0.3">
      <c r="A42" s="114">
        <v>15</v>
      </c>
      <c r="B42" s="117" t="s">
        <v>45</v>
      </c>
      <c r="C42" s="38" t="s">
        <v>44</v>
      </c>
      <c r="D42" s="137">
        <f>20</f>
        <v>20</v>
      </c>
      <c r="E42" s="138">
        <v>10</v>
      </c>
      <c r="F42" s="66">
        <v>0</v>
      </c>
      <c r="G42" s="65">
        <v>6</v>
      </c>
      <c r="H42" s="66">
        <v>0</v>
      </c>
      <c r="I42" s="67">
        <f t="shared" si="4"/>
        <v>6</v>
      </c>
      <c r="J42" s="65">
        <v>10</v>
      </c>
      <c r="K42" s="66">
        <v>0</v>
      </c>
      <c r="L42" s="67">
        <f t="shared" si="17"/>
        <v>10</v>
      </c>
      <c r="M42" s="65">
        <v>19</v>
      </c>
      <c r="N42" s="66">
        <v>0</v>
      </c>
      <c r="O42" s="67">
        <f t="shared" si="18"/>
        <v>19</v>
      </c>
      <c r="P42" s="65">
        <v>27</v>
      </c>
      <c r="Q42" s="66">
        <v>0</v>
      </c>
      <c r="R42" s="67">
        <f t="shared" si="19"/>
        <v>27</v>
      </c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spans="1:28" ht="20.25" customHeight="1" thickBot="1" x14ac:dyDescent="0.3">
      <c r="A43" s="59" t="s">
        <v>46</v>
      </c>
      <c r="B43" s="60"/>
      <c r="C43" s="60"/>
      <c r="D43" s="40">
        <f>SUM(D8:D42)</f>
        <v>2295</v>
      </c>
      <c r="E43" s="41">
        <f>SUM(E8:E42)</f>
        <v>1061</v>
      </c>
      <c r="F43" s="61">
        <f>SUM(F8:F42)</f>
        <v>250</v>
      </c>
      <c r="G43" s="69">
        <f>SUM(G8:G42)</f>
        <v>432</v>
      </c>
      <c r="H43" s="70">
        <f>SUM(H8:H42)</f>
        <v>3</v>
      </c>
      <c r="I43" s="134">
        <f t="shared" si="4"/>
        <v>435</v>
      </c>
      <c r="J43" s="69">
        <f>SUM(J8:J42)</f>
        <v>883</v>
      </c>
      <c r="K43" s="70">
        <f>SUM(K8:K42)</f>
        <v>19</v>
      </c>
      <c r="L43" s="134">
        <f t="shared" si="17"/>
        <v>902</v>
      </c>
      <c r="M43" s="69">
        <f>SUM(M8:M42)</f>
        <v>1363</v>
      </c>
      <c r="N43" s="70">
        <f>SUM(N8:N42)</f>
        <v>39</v>
      </c>
      <c r="O43" s="134">
        <f t="shared" si="18"/>
        <v>1402</v>
      </c>
      <c r="P43" s="69">
        <f>SUM(P8:P42)</f>
        <v>1776</v>
      </c>
      <c r="Q43" s="70">
        <f>SUM(Q8:Q42)</f>
        <v>57</v>
      </c>
      <c r="R43" s="141">
        <f>SUM(P43:Q43)</f>
        <v>1833</v>
      </c>
      <c r="S43" s="46"/>
      <c r="T43" s="46"/>
      <c r="U43" s="46"/>
      <c r="V43" s="46"/>
      <c r="W43" s="46"/>
      <c r="X43" s="46"/>
      <c r="Y43" s="46"/>
      <c r="Z43" s="46"/>
      <c r="AA43" s="46"/>
      <c r="AB43" s="46"/>
    </row>
    <row r="44" spans="1:28" ht="20.25" customHeight="1" x14ac:dyDescent="0.25"/>
  </sheetData>
  <mergeCells count="127">
    <mergeCell ref="P39:P40"/>
    <mergeCell ref="Q39:Q40"/>
    <mergeCell ref="R39:R40"/>
    <mergeCell ref="A2:R4"/>
    <mergeCell ref="P25:P28"/>
    <mergeCell ref="Q25:Q28"/>
    <mergeCell ref="R25:R28"/>
    <mergeCell ref="P30:P33"/>
    <mergeCell ref="Q30:Q33"/>
    <mergeCell ref="R30:R33"/>
    <mergeCell ref="P36:P37"/>
    <mergeCell ref="Q36:Q37"/>
    <mergeCell ref="R36:R37"/>
    <mergeCell ref="P6:R6"/>
    <mergeCell ref="P8:P9"/>
    <mergeCell ref="Q8:Q9"/>
    <mergeCell ref="R8:R9"/>
    <mergeCell ref="P12:P13"/>
    <mergeCell ref="Q12:Q13"/>
    <mergeCell ref="R12:R13"/>
    <mergeCell ref="P14:P23"/>
    <mergeCell ref="Q14:Q23"/>
    <mergeCell ref="R14:R23"/>
    <mergeCell ref="D6:F6"/>
    <mergeCell ref="L30:L33"/>
    <mergeCell ref="J25:J28"/>
    <mergeCell ref="K39:K40"/>
    <mergeCell ref="L39:L40"/>
    <mergeCell ref="K36:K37"/>
    <mergeCell ref="L36:L37"/>
    <mergeCell ref="G6:I6"/>
    <mergeCell ref="J6:L6"/>
    <mergeCell ref="J12:J13"/>
    <mergeCell ref="K25:K28"/>
    <mergeCell ref="L25:L28"/>
    <mergeCell ref="J8:J9"/>
    <mergeCell ref="K8:K9"/>
    <mergeCell ref="L8:L9"/>
    <mergeCell ref="K12:K13"/>
    <mergeCell ref="L12:L13"/>
    <mergeCell ref="J14:J23"/>
    <mergeCell ref="K14:K23"/>
    <mergeCell ref="L14:L23"/>
    <mergeCell ref="H12:H13"/>
    <mergeCell ref="I12:I13"/>
    <mergeCell ref="H25:H28"/>
    <mergeCell ref="I25:I28"/>
    <mergeCell ref="H30:H33"/>
    <mergeCell ref="I30:I33"/>
    <mergeCell ref="H36:H37"/>
    <mergeCell ref="I36:I37"/>
    <mergeCell ref="J36:J37"/>
    <mergeCell ref="J30:J33"/>
    <mergeCell ref="K30:K33"/>
    <mergeCell ref="B30:B33"/>
    <mergeCell ref="A30:A33"/>
    <mergeCell ref="B36:B37"/>
    <mergeCell ref="A36:A37"/>
    <mergeCell ref="B39:B40"/>
    <mergeCell ref="A39:A40"/>
    <mergeCell ref="D30:D33"/>
    <mergeCell ref="E30:E33"/>
    <mergeCell ref="F30:F33"/>
    <mergeCell ref="D36:D37"/>
    <mergeCell ref="E36:E37"/>
    <mergeCell ref="F36:F37"/>
    <mergeCell ref="A6:A7"/>
    <mergeCell ref="B6:B7"/>
    <mergeCell ref="C6:C7"/>
    <mergeCell ref="B11:B13"/>
    <mergeCell ref="A11:A13"/>
    <mergeCell ref="B8:B9"/>
    <mergeCell ref="B14:B23"/>
    <mergeCell ref="A14:A23"/>
    <mergeCell ref="B25:B28"/>
    <mergeCell ref="A25:A28"/>
    <mergeCell ref="D14:D23"/>
    <mergeCell ref="E14:E23"/>
    <mergeCell ref="F14:F23"/>
    <mergeCell ref="G14:G23"/>
    <mergeCell ref="H14:H23"/>
    <mergeCell ref="I14:I23"/>
    <mergeCell ref="G12:G13"/>
    <mergeCell ref="M39:M40"/>
    <mergeCell ref="N39:N40"/>
    <mergeCell ref="D39:D40"/>
    <mergeCell ref="E39:E40"/>
    <mergeCell ref="F39:F40"/>
    <mergeCell ref="E12:E13"/>
    <mergeCell ref="F12:F13"/>
    <mergeCell ref="D25:D28"/>
    <mergeCell ref="E25:E28"/>
    <mergeCell ref="F25:F28"/>
    <mergeCell ref="G30:G33"/>
    <mergeCell ref="G36:G37"/>
    <mergeCell ref="G39:G40"/>
    <mergeCell ref="H39:H40"/>
    <mergeCell ref="I39:I40"/>
    <mergeCell ref="J39:J40"/>
    <mergeCell ref="G25:G28"/>
    <mergeCell ref="O39:O40"/>
    <mergeCell ref="M30:M33"/>
    <mergeCell ref="N30:N33"/>
    <mergeCell ref="O30:O33"/>
    <mergeCell ref="M36:M37"/>
    <mergeCell ref="N36:N37"/>
    <mergeCell ref="O36:O37"/>
    <mergeCell ref="M14:M23"/>
    <mergeCell ref="N14:N23"/>
    <mergeCell ref="O14:O23"/>
    <mergeCell ref="M25:M28"/>
    <mergeCell ref="N25:N28"/>
    <mergeCell ref="O25:O28"/>
    <mergeCell ref="M6:O6"/>
    <mergeCell ref="M8:M9"/>
    <mergeCell ref="N8:N9"/>
    <mergeCell ref="O8:O9"/>
    <mergeCell ref="M12:M13"/>
    <mergeCell ref="N12:N13"/>
    <mergeCell ref="O12:O13"/>
    <mergeCell ref="I8:I9"/>
    <mergeCell ref="D8:D9"/>
    <mergeCell ref="D12:D13"/>
    <mergeCell ref="E8:E9"/>
    <mergeCell ref="F8:F9"/>
    <mergeCell ref="G8:G9"/>
    <mergeCell ref="H8:H9"/>
  </mergeCells>
  <printOptions horizontalCentered="1"/>
  <pageMargins left="0" right="0" top="0" bottom="0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P17"/>
  <sheetViews>
    <sheetView view="pageBreakPreview" zoomScale="80" zoomScaleNormal="110" zoomScaleSheetLayoutView="80" workbookViewId="0">
      <selection activeCell="N17" sqref="N17:P17"/>
    </sheetView>
  </sheetViews>
  <sheetFormatPr defaultRowHeight="14.25" x14ac:dyDescent="0.25"/>
  <cols>
    <col min="1" max="1" width="5.28515625" style="11" customWidth="1"/>
    <col min="2" max="2" width="31.7109375" style="12" customWidth="1"/>
    <col min="3" max="3" width="39.42578125" style="13" customWidth="1"/>
    <col min="4" max="4" width="18.7109375" style="14" customWidth="1"/>
    <col min="5" max="5" width="10" style="11" hidden="1" customWidth="1"/>
    <col min="6" max="7" width="9.140625" style="11" hidden="1" customWidth="1"/>
    <col min="8" max="8" width="10" style="11" hidden="1" customWidth="1"/>
    <col min="9" max="10" width="9.140625" style="11" hidden="1" customWidth="1"/>
    <col min="11" max="11" width="10" style="11" hidden="1" customWidth="1"/>
    <col min="12" max="13" width="9.140625" style="11" hidden="1" customWidth="1"/>
    <col min="14" max="14" width="10" style="11" customWidth="1"/>
    <col min="15" max="16" width="9.140625" style="11" customWidth="1"/>
    <col min="17" max="16384" width="9.140625" style="11"/>
  </cols>
  <sheetData>
    <row r="1" spans="1:16" s="1" customFormat="1" ht="152.25" customHeight="1" x14ac:dyDescent="0.25">
      <c r="B1" s="2"/>
      <c r="D1" s="3"/>
    </row>
    <row r="2" spans="1:16" s="1" customFormat="1" ht="13.5" customHeight="1" x14ac:dyDescent="0.25">
      <c r="A2" s="246" t="s">
        <v>50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</row>
    <row r="3" spans="1:16" s="1" customFormat="1" ht="13.5" customHeight="1" x14ac:dyDescent="0.25">
      <c r="A3" s="246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1" customFormat="1" ht="34.5" customHeight="1" x14ac:dyDescent="0.25">
      <c r="A4" s="246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</row>
    <row r="5" spans="1:16" s="1" customFormat="1" ht="13.5" customHeight="1" thickBot="1" x14ac:dyDescent="0.3">
      <c r="A5" s="5"/>
      <c r="B5" s="6"/>
      <c r="C5" s="7"/>
      <c r="D5" s="3"/>
    </row>
    <row r="6" spans="1:16" s="1" customFormat="1" ht="48" customHeight="1" x14ac:dyDescent="0.25">
      <c r="A6" s="242" t="s">
        <v>0</v>
      </c>
      <c r="B6" s="244" t="s">
        <v>1</v>
      </c>
      <c r="C6" s="244" t="s">
        <v>2</v>
      </c>
      <c r="D6" s="87" t="s">
        <v>51</v>
      </c>
      <c r="E6" s="208" t="s">
        <v>56</v>
      </c>
      <c r="F6" s="209"/>
      <c r="G6" s="210"/>
      <c r="H6" s="208" t="s">
        <v>60</v>
      </c>
      <c r="I6" s="209"/>
      <c r="J6" s="210"/>
      <c r="K6" s="208" t="s">
        <v>69</v>
      </c>
      <c r="L6" s="209"/>
      <c r="M6" s="210"/>
      <c r="N6" s="208" t="s">
        <v>70</v>
      </c>
      <c r="O6" s="209"/>
      <c r="P6" s="210"/>
    </row>
    <row r="7" spans="1:16" s="10" customFormat="1" ht="32.25" thickBot="1" x14ac:dyDescent="0.3">
      <c r="A7" s="243"/>
      <c r="B7" s="245"/>
      <c r="C7" s="245"/>
      <c r="D7" s="88" t="s">
        <v>3</v>
      </c>
      <c r="E7" s="84" t="s">
        <v>47</v>
      </c>
      <c r="F7" s="75" t="s">
        <v>48</v>
      </c>
      <c r="G7" s="76" t="s">
        <v>49</v>
      </c>
      <c r="H7" s="84" t="s">
        <v>47</v>
      </c>
      <c r="I7" s="75" t="s">
        <v>48</v>
      </c>
      <c r="J7" s="76" t="s">
        <v>49</v>
      </c>
      <c r="K7" s="84" t="s">
        <v>47</v>
      </c>
      <c r="L7" s="121" t="s">
        <v>48</v>
      </c>
      <c r="M7" s="76" t="s">
        <v>49</v>
      </c>
      <c r="N7" s="84" t="s">
        <v>47</v>
      </c>
      <c r="O7" s="128" t="s">
        <v>48</v>
      </c>
      <c r="P7" s="76" t="s">
        <v>49</v>
      </c>
    </row>
    <row r="8" spans="1:16" ht="21.75" customHeight="1" x14ac:dyDescent="0.25">
      <c r="A8" s="211">
        <v>1</v>
      </c>
      <c r="B8" s="214" t="s">
        <v>11</v>
      </c>
      <c r="C8" s="73" t="s">
        <v>11</v>
      </c>
      <c r="D8" s="89">
        <v>1</v>
      </c>
      <c r="E8" s="85">
        <v>0</v>
      </c>
      <c r="F8" s="74">
        <v>0</v>
      </c>
      <c r="G8" s="110">
        <f>F8+E8</f>
        <v>0</v>
      </c>
      <c r="H8" s="85">
        <v>0</v>
      </c>
      <c r="I8" s="79">
        <v>0</v>
      </c>
      <c r="J8" s="111">
        <f>I8+H8</f>
        <v>0</v>
      </c>
      <c r="K8" s="118">
        <v>0</v>
      </c>
      <c r="L8" s="119">
        <v>0</v>
      </c>
      <c r="M8" s="120">
        <f>L8+K8</f>
        <v>0</v>
      </c>
      <c r="N8" s="125">
        <v>0</v>
      </c>
      <c r="O8" s="126">
        <v>0</v>
      </c>
      <c r="P8" s="127">
        <f>O8+N8</f>
        <v>0</v>
      </c>
    </row>
    <row r="9" spans="1:16" ht="31.5" customHeight="1" x14ac:dyDescent="0.25">
      <c r="A9" s="212"/>
      <c r="B9" s="215"/>
      <c r="C9" s="71" t="s">
        <v>12</v>
      </c>
      <c r="D9" s="206">
        <v>2</v>
      </c>
      <c r="E9" s="217">
        <v>1</v>
      </c>
      <c r="F9" s="219">
        <v>0</v>
      </c>
      <c r="G9" s="221">
        <f>F9+E9</f>
        <v>1</v>
      </c>
      <c r="H9" s="217">
        <v>1</v>
      </c>
      <c r="I9" s="219">
        <v>0</v>
      </c>
      <c r="J9" s="221">
        <f>I9+H9</f>
        <v>1</v>
      </c>
      <c r="K9" s="217">
        <v>1</v>
      </c>
      <c r="L9" s="219">
        <v>0</v>
      </c>
      <c r="M9" s="221">
        <f>L9+K9</f>
        <v>1</v>
      </c>
      <c r="N9" s="217">
        <v>1</v>
      </c>
      <c r="O9" s="219">
        <v>0</v>
      </c>
      <c r="P9" s="221">
        <f>O9+N9</f>
        <v>1</v>
      </c>
    </row>
    <row r="10" spans="1:16" ht="21.75" customHeight="1" thickBot="1" x14ac:dyDescent="0.3">
      <c r="A10" s="213"/>
      <c r="B10" s="216"/>
      <c r="C10" s="77" t="s">
        <v>13</v>
      </c>
      <c r="D10" s="207"/>
      <c r="E10" s="218"/>
      <c r="F10" s="220"/>
      <c r="G10" s="222"/>
      <c r="H10" s="218"/>
      <c r="I10" s="220"/>
      <c r="J10" s="222"/>
      <c r="K10" s="218"/>
      <c r="L10" s="220"/>
      <c r="M10" s="222"/>
      <c r="N10" s="218"/>
      <c r="O10" s="220"/>
      <c r="P10" s="222"/>
    </row>
    <row r="11" spans="1:16" ht="21.75" customHeight="1" x14ac:dyDescent="0.25">
      <c r="A11" s="232">
        <v>2</v>
      </c>
      <c r="B11" s="234" t="s">
        <v>26</v>
      </c>
      <c r="C11" s="80" t="s">
        <v>27</v>
      </c>
      <c r="D11" s="236">
        <v>1</v>
      </c>
      <c r="E11" s="223">
        <v>0</v>
      </c>
      <c r="F11" s="225">
        <v>0</v>
      </c>
      <c r="G11" s="227">
        <f>F11+E11</f>
        <v>0</v>
      </c>
      <c r="H11" s="223">
        <v>0</v>
      </c>
      <c r="I11" s="225">
        <v>0</v>
      </c>
      <c r="J11" s="227">
        <f>I11+H11</f>
        <v>0</v>
      </c>
      <c r="K11" s="223">
        <v>0</v>
      </c>
      <c r="L11" s="225">
        <v>0</v>
      </c>
      <c r="M11" s="227">
        <f>L11+K11</f>
        <v>0</v>
      </c>
      <c r="N11" s="223">
        <v>0</v>
      </c>
      <c r="O11" s="225">
        <v>0</v>
      </c>
      <c r="P11" s="227">
        <f>O11+N11</f>
        <v>0</v>
      </c>
    </row>
    <row r="12" spans="1:16" ht="21.75" customHeight="1" x14ac:dyDescent="0.25">
      <c r="A12" s="212"/>
      <c r="B12" s="215"/>
      <c r="C12" s="72" t="s">
        <v>28</v>
      </c>
      <c r="D12" s="237"/>
      <c r="E12" s="217"/>
      <c r="F12" s="219"/>
      <c r="G12" s="221"/>
      <c r="H12" s="217"/>
      <c r="I12" s="219"/>
      <c r="J12" s="221"/>
      <c r="K12" s="217"/>
      <c r="L12" s="219"/>
      <c r="M12" s="221"/>
      <c r="N12" s="217"/>
      <c r="O12" s="219"/>
      <c r="P12" s="221"/>
    </row>
    <row r="13" spans="1:16" ht="21.75" customHeight="1" x14ac:dyDescent="0.25">
      <c r="A13" s="212"/>
      <c r="B13" s="215"/>
      <c r="C13" s="72" t="s">
        <v>29</v>
      </c>
      <c r="D13" s="237"/>
      <c r="E13" s="217"/>
      <c r="F13" s="219"/>
      <c r="G13" s="221"/>
      <c r="H13" s="217"/>
      <c r="I13" s="219"/>
      <c r="J13" s="221"/>
      <c r="K13" s="217"/>
      <c r="L13" s="219"/>
      <c r="M13" s="221"/>
      <c r="N13" s="217"/>
      <c r="O13" s="219"/>
      <c r="P13" s="221"/>
    </row>
    <row r="14" spans="1:16" ht="21.75" customHeight="1" thickBot="1" x14ac:dyDescent="0.3">
      <c r="A14" s="233"/>
      <c r="B14" s="235"/>
      <c r="C14" s="81" t="s">
        <v>30</v>
      </c>
      <c r="D14" s="238"/>
      <c r="E14" s="224"/>
      <c r="F14" s="226"/>
      <c r="G14" s="228"/>
      <c r="H14" s="224"/>
      <c r="I14" s="226"/>
      <c r="J14" s="228"/>
      <c r="K14" s="224"/>
      <c r="L14" s="226"/>
      <c r="M14" s="228"/>
      <c r="N14" s="224"/>
      <c r="O14" s="226"/>
      <c r="P14" s="228"/>
    </row>
    <row r="15" spans="1:16" ht="21.75" customHeight="1" x14ac:dyDescent="0.25">
      <c r="A15" s="211">
        <v>3</v>
      </c>
      <c r="B15" s="214" t="s">
        <v>40</v>
      </c>
      <c r="C15" s="78" t="s">
        <v>41</v>
      </c>
      <c r="D15" s="236">
        <v>1</v>
      </c>
      <c r="E15" s="229">
        <v>0</v>
      </c>
      <c r="F15" s="230">
        <v>0</v>
      </c>
      <c r="G15" s="231">
        <f>F15+E15</f>
        <v>0</v>
      </c>
      <c r="H15" s="229">
        <v>0</v>
      </c>
      <c r="I15" s="230">
        <v>0</v>
      </c>
      <c r="J15" s="231">
        <f>I15+H15</f>
        <v>0</v>
      </c>
      <c r="K15" s="229">
        <v>0</v>
      </c>
      <c r="L15" s="230">
        <v>0</v>
      </c>
      <c r="M15" s="231">
        <f>L15+K15</f>
        <v>0</v>
      </c>
      <c r="N15" s="229">
        <v>0</v>
      </c>
      <c r="O15" s="230">
        <v>0</v>
      </c>
      <c r="P15" s="231">
        <f>O15+N15</f>
        <v>0</v>
      </c>
    </row>
    <row r="16" spans="1:16" ht="21.75" customHeight="1" thickBot="1" x14ac:dyDescent="0.3">
      <c r="A16" s="213"/>
      <c r="B16" s="216"/>
      <c r="C16" s="82" t="s">
        <v>42</v>
      </c>
      <c r="D16" s="238"/>
      <c r="E16" s="218"/>
      <c r="F16" s="220"/>
      <c r="G16" s="222"/>
      <c r="H16" s="218"/>
      <c r="I16" s="220"/>
      <c r="J16" s="222"/>
      <c r="K16" s="218"/>
      <c r="L16" s="220"/>
      <c r="M16" s="222"/>
      <c r="N16" s="218"/>
      <c r="O16" s="220"/>
      <c r="P16" s="222"/>
    </row>
    <row r="17" spans="1:16" ht="16.5" thickBot="1" x14ac:dyDescent="0.3">
      <c r="A17" s="239" t="s">
        <v>46</v>
      </c>
      <c r="B17" s="240"/>
      <c r="C17" s="241"/>
      <c r="D17" s="86">
        <f>SUM(D8:D16)</f>
        <v>5</v>
      </c>
      <c r="E17" s="83">
        <f>E15+E11+E9+E8</f>
        <v>1</v>
      </c>
      <c r="F17" s="83">
        <f>F15+F11+F9+F8</f>
        <v>0</v>
      </c>
      <c r="G17" s="112">
        <f>F17+E17</f>
        <v>1</v>
      </c>
      <c r="H17" s="83">
        <f>H15+H11+H9+H8</f>
        <v>1</v>
      </c>
      <c r="I17" s="83">
        <f>I15+I11+I9+I8</f>
        <v>0</v>
      </c>
      <c r="J17" s="112">
        <f>I17+H17</f>
        <v>1</v>
      </c>
      <c r="K17" s="83">
        <f>K15+K11+K9+K8</f>
        <v>1</v>
      </c>
      <c r="L17" s="83">
        <f>L15+L11+L9+L8</f>
        <v>0</v>
      </c>
      <c r="M17" s="112">
        <f>L17+K17</f>
        <v>1</v>
      </c>
      <c r="N17" s="142">
        <f>N15+N11+N9+N8</f>
        <v>1</v>
      </c>
      <c r="O17" s="142">
        <f>O15+O11+O9+O8</f>
        <v>0</v>
      </c>
      <c r="P17" s="143">
        <f>O17+N17</f>
        <v>1</v>
      </c>
    </row>
  </sheetData>
  <mergeCells count="54">
    <mergeCell ref="N15:N16"/>
    <mergeCell ref="O15:O16"/>
    <mergeCell ref="P15:P16"/>
    <mergeCell ref="A2:P4"/>
    <mergeCell ref="N6:P6"/>
    <mergeCell ref="N9:N10"/>
    <mergeCell ref="O9:O10"/>
    <mergeCell ref="P9:P10"/>
    <mergeCell ref="N11:N14"/>
    <mergeCell ref="O11:O14"/>
    <mergeCell ref="P11:P14"/>
    <mergeCell ref="E11:E14"/>
    <mergeCell ref="F11:F14"/>
    <mergeCell ref="A15:A16"/>
    <mergeCell ref="B15:B16"/>
    <mergeCell ref="D15:D16"/>
    <mergeCell ref="A11:A14"/>
    <mergeCell ref="B11:B14"/>
    <mergeCell ref="D11:D14"/>
    <mergeCell ref="A17:C17"/>
    <mergeCell ref="H6:J6"/>
    <mergeCell ref="H9:H10"/>
    <mergeCell ref="I9:I10"/>
    <mergeCell ref="J9:J10"/>
    <mergeCell ref="H11:H14"/>
    <mergeCell ref="I11:I14"/>
    <mergeCell ref="J11:J14"/>
    <mergeCell ref="H15:H16"/>
    <mergeCell ref="I15:I16"/>
    <mergeCell ref="J15:J16"/>
    <mergeCell ref="G11:G14"/>
    <mergeCell ref="A6:A7"/>
    <mergeCell ref="K15:K16"/>
    <mergeCell ref="L15:L16"/>
    <mergeCell ref="M15:M16"/>
    <mergeCell ref="G15:G16"/>
    <mergeCell ref="E15:E16"/>
    <mergeCell ref="F15:F16"/>
    <mergeCell ref="K11:K14"/>
    <mergeCell ref="L11:L14"/>
    <mergeCell ref="M11:M14"/>
    <mergeCell ref="E9:E10"/>
    <mergeCell ref="F9:F10"/>
    <mergeCell ref="G9:G10"/>
    <mergeCell ref="D9:D10"/>
    <mergeCell ref="E6:G6"/>
    <mergeCell ref="A8:A10"/>
    <mergeCell ref="B8:B10"/>
    <mergeCell ref="K6:M6"/>
    <mergeCell ref="K9:K10"/>
    <mergeCell ref="L9:L10"/>
    <mergeCell ref="M9:M10"/>
    <mergeCell ref="B6:B7"/>
    <mergeCell ref="C6:C7"/>
  </mergeCells>
  <printOptions horizontalCentered="1"/>
  <pageMargins left="0" right="0" top="0" bottom="0" header="0.31496062992125984" footer="0.31496062992125984"/>
  <pageSetup paperSize="9" scale="68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R43"/>
  <sheetViews>
    <sheetView view="pageBreakPreview" zoomScale="80" zoomScaleNormal="110" zoomScaleSheetLayoutView="80" workbookViewId="0">
      <selection activeCell="C11" sqref="C11:R11"/>
    </sheetView>
  </sheetViews>
  <sheetFormatPr defaultRowHeight="18" x14ac:dyDescent="0.25"/>
  <cols>
    <col min="1" max="1" width="5.28515625" style="15" customWidth="1"/>
    <col min="2" max="2" width="27.28515625" style="92" customWidth="1"/>
    <col min="3" max="3" width="20.140625" style="13" customWidth="1"/>
    <col min="4" max="4" width="8.28515625" style="14" customWidth="1"/>
    <col min="5" max="5" width="8.28515625" style="15" customWidth="1"/>
    <col min="6" max="6" width="6.140625" style="15" customWidth="1"/>
    <col min="7" max="7" width="8.85546875" style="14" hidden="1" customWidth="1"/>
    <col min="8" max="8" width="6.7109375" style="15" hidden="1" customWidth="1"/>
    <col min="9" max="9" width="7.140625" style="15" hidden="1" customWidth="1"/>
    <col min="10" max="10" width="8.85546875" style="14" hidden="1" customWidth="1"/>
    <col min="11" max="11" width="6.7109375" style="15" hidden="1" customWidth="1"/>
    <col min="12" max="12" width="7.140625" style="15" hidden="1" customWidth="1"/>
    <col min="13" max="13" width="8.85546875" style="14" hidden="1" customWidth="1"/>
    <col min="14" max="14" width="6.7109375" style="15" hidden="1" customWidth="1"/>
    <col min="15" max="15" width="7.140625" style="15" hidden="1" customWidth="1"/>
    <col min="16" max="16" width="8.85546875" style="14" customWidth="1"/>
    <col min="17" max="17" width="6.7109375" style="15" customWidth="1"/>
    <col min="18" max="18" width="7.140625" style="15" customWidth="1"/>
    <col min="19" max="19" width="9.140625" style="11" customWidth="1"/>
    <col min="20" max="16384" width="9.140625" style="11"/>
  </cols>
  <sheetData>
    <row r="1" spans="1:18" s="1" customFormat="1" ht="96.75" customHeight="1" x14ac:dyDescent="0.25">
      <c r="A1" s="3"/>
      <c r="B1" s="90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s="1" customFormat="1" ht="13.5" customHeight="1" x14ac:dyDescent="0.25">
      <c r="A2" s="291" t="s">
        <v>53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</row>
    <row r="3" spans="1:18" s="1" customFormat="1" ht="13.5" customHeight="1" x14ac:dyDescent="0.25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</row>
    <row r="4" spans="1:18" s="1" customFormat="1" ht="36.75" customHeight="1" x14ac:dyDescent="0.25">
      <c r="A4" s="291"/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</row>
    <row r="5" spans="1:18" s="1" customFormat="1" ht="18.75" customHeight="1" thickBot="1" x14ac:dyDescent="0.3">
      <c r="A5" s="42"/>
      <c r="B5" s="91"/>
      <c r="C5" s="9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1:18" s="1" customFormat="1" ht="26.25" customHeight="1" x14ac:dyDescent="0.25">
      <c r="A6" s="281" t="s">
        <v>0</v>
      </c>
      <c r="B6" s="284" t="s">
        <v>1</v>
      </c>
      <c r="C6" s="284" t="s">
        <v>2</v>
      </c>
      <c r="D6" s="287" t="s">
        <v>57</v>
      </c>
      <c r="E6" s="287"/>
      <c r="F6" s="288"/>
      <c r="G6" s="247" t="s">
        <v>55</v>
      </c>
      <c r="H6" s="247"/>
      <c r="I6" s="248"/>
      <c r="J6" s="247" t="s">
        <v>61</v>
      </c>
      <c r="K6" s="247"/>
      <c r="L6" s="248"/>
      <c r="M6" s="247" t="s">
        <v>67</v>
      </c>
      <c r="N6" s="247"/>
      <c r="O6" s="248"/>
      <c r="P6" s="247" t="s">
        <v>71</v>
      </c>
      <c r="Q6" s="247"/>
      <c r="R6" s="248"/>
    </row>
    <row r="7" spans="1:18" s="1" customFormat="1" ht="17.25" customHeight="1" x14ac:dyDescent="0.25">
      <c r="A7" s="282"/>
      <c r="B7" s="285"/>
      <c r="C7" s="285"/>
      <c r="D7" s="289"/>
      <c r="E7" s="289"/>
      <c r="F7" s="290"/>
      <c r="G7" s="249"/>
      <c r="H7" s="249"/>
      <c r="I7" s="250"/>
      <c r="J7" s="249"/>
      <c r="K7" s="249"/>
      <c r="L7" s="250"/>
      <c r="M7" s="249"/>
      <c r="N7" s="249"/>
      <c r="O7" s="250"/>
      <c r="P7" s="249"/>
      <c r="Q7" s="249"/>
      <c r="R7" s="250"/>
    </row>
    <row r="8" spans="1:18" s="10" customFormat="1" ht="34.5" thickBot="1" x14ac:dyDescent="0.3">
      <c r="A8" s="283"/>
      <c r="B8" s="286"/>
      <c r="C8" s="286"/>
      <c r="D8" s="93" t="s">
        <v>6</v>
      </c>
      <c r="E8" s="93" t="s">
        <v>58</v>
      </c>
      <c r="F8" s="94" t="s">
        <v>7</v>
      </c>
      <c r="G8" s="17" t="s">
        <v>47</v>
      </c>
      <c r="H8" s="16" t="s">
        <v>48</v>
      </c>
      <c r="I8" s="55" t="s">
        <v>49</v>
      </c>
      <c r="J8" s="17" t="s">
        <v>47</v>
      </c>
      <c r="K8" s="16" t="s">
        <v>48</v>
      </c>
      <c r="L8" s="55" t="s">
        <v>49</v>
      </c>
      <c r="M8" s="17" t="s">
        <v>47</v>
      </c>
      <c r="N8" s="16" t="s">
        <v>48</v>
      </c>
      <c r="O8" s="55" t="s">
        <v>49</v>
      </c>
      <c r="P8" s="17" t="s">
        <v>47</v>
      </c>
      <c r="Q8" s="16" t="s">
        <v>48</v>
      </c>
      <c r="R8" s="55" t="s">
        <v>49</v>
      </c>
    </row>
    <row r="9" spans="1:18" ht="18" customHeight="1" x14ac:dyDescent="0.25">
      <c r="A9" s="271">
        <v>1</v>
      </c>
      <c r="B9" s="274" t="s">
        <v>8</v>
      </c>
      <c r="C9" s="95" t="s">
        <v>8</v>
      </c>
      <c r="D9" s="276">
        <v>5</v>
      </c>
      <c r="E9" s="257">
        <f>3+2</f>
        <v>5</v>
      </c>
      <c r="F9" s="279">
        <v>1</v>
      </c>
      <c r="G9" s="251">
        <v>1</v>
      </c>
      <c r="H9" s="253">
        <v>0</v>
      </c>
      <c r="I9" s="255">
        <f>SUM(G9:H10)</f>
        <v>1</v>
      </c>
      <c r="J9" s="251">
        <v>2</v>
      </c>
      <c r="K9" s="253">
        <v>0</v>
      </c>
      <c r="L9" s="255">
        <f>SUM(J9:K10)</f>
        <v>2</v>
      </c>
      <c r="M9" s="251">
        <v>3</v>
      </c>
      <c r="N9" s="253">
        <v>0</v>
      </c>
      <c r="O9" s="255">
        <f>SUM(M9:N10)</f>
        <v>3</v>
      </c>
      <c r="P9" s="251">
        <v>5</v>
      </c>
      <c r="Q9" s="253">
        <v>0</v>
      </c>
      <c r="R9" s="255">
        <f>SUM(P9:Q10)</f>
        <v>5</v>
      </c>
    </row>
    <row r="10" spans="1:18" ht="15" customHeight="1" thickBot="1" x14ac:dyDescent="0.3">
      <c r="A10" s="273"/>
      <c r="B10" s="275"/>
      <c r="C10" s="96" t="s">
        <v>9</v>
      </c>
      <c r="D10" s="277"/>
      <c r="E10" s="258"/>
      <c r="F10" s="262"/>
      <c r="G10" s="252"/>
      <c r="H10" s="254"/>
      <c r="I10" s="256"/>
      <c r="J10" s="252"/>
      <c r="K10" s="254"/>
      <c r="L10" s="256"/>
      <c r="M10" s="252"/>
      <c r="N10" s="254"/>
      <c r="O10" s="256"/>
      <c r="P10" s="252"/>
      <c r="Q10" s="254"/>
      <c r="R10" s="256"/>
    </row>
    <row r="11" spans="1:18" ht="15" customHeight="1" thickBot="1" x14ac:dyDescent="0.3">
      <c r="A11" s="47">
        <v>2</v>
      </c>
      <c r="B11" s="144" t="s">
        <v>10</v>
      </c>
      <c r="C11" s="146" t="s">
        <v>10</v>
      </c>
      <c r="D11" s="147">
        <v>2</v>
      </c>
      <c r="E11" s="148">
        <f>2+2</f>
        <v>4</v>
      </c>
      <c r="F11" s="149">
        <v>1</v>
      </c>
      <c r="G11" s="150">
        <v>0</v>
      </c>
      <c r="H11" s="151">
        <v>0</v>
      </c>
      <c r="I11" s="152">
        <f>H11+G11</f>
        <v>0</v>
      </c>
      <c r="J11" s="150">
        <v>0</v>
      </c>
      <c r="K11" s="151">
        <v>0</v>
      </c>
      <c r="L11" s="152">
        <f>SUM(J11:K11)</f>
        <v>0</v>
      </c>
      <c r="M11" s="150">
        <v>0</v>
      </c>
      <c r="N11" s="151">
        <v>0</v>
      </c>
      <c r="O11" s="152">
        <f>SUM(M11:N11)</f>
        <v>0</v>
      </c>
      <c r="P11" s="150">
        <v>2</v>
      </c>
      <c r="Q11" s="151">
        <v>0</v>
      </c>
      <c r="R11" s="152">
        <f>SUM(P11:Q11)</f>
        <v>2</v>
      </c>
    </row>
    <row r="12" spans="1:18" ht="27.75" customHeight="1" x14ac:dyDescent="0.25">
      <c r="A12" s="129">
        <v>3</v>
      </c>
      <c r="B12" s="130" t="s">
        <v>11</v>
      </c>
      <c r="C12" s="145" t="s">
        <v>12</v>
      </c>
      <c r="D12" s="278">
        <v>12</v>
      </c>
      <c r="E12" s="260">
        <f>18+2</f>
        <v>20</v>
      </c>
      <c r="F12" s="261">
        <v>1</v>
      </c>
      <c r="G12" s="263">
        <v>0</v>
      </c>
      <c r="H12" s="264">
        <v>0</v>
      </c>
      <c r="I12" s="259">
        <f>SUM(G12:H13)</f>
        <v>0</v>
      </c>
      <c r="J12" s="263">
        <v>1</v>
      </c>
      <c r="K12" s="264">
        <v>0</v>
      </c>
      <c r="L12" s="259">
        <f>SUM(J12:K13)</f>
        <v>1</v>
      </c>
      <c r="M12" s="263">
        <v>1</v>
      </c>
      <c r="N12" s="264">
        <v>0</v>
      </c>
      <c r="O12" s="259">
        <f>SUM(M12:N13)</f>
        <v>1</v>
      </c>
      <c r="P12" s="263">
        <v>2</v>
      </c>
      <c r="Q12" s="264">
        <v>4</v>
      </c>
      <c r="R12" s="259">
        <f>SUM(P12:Q13)</f>
        <v>6</v>
      </c>
    </row>
    <row r="13" spans="1:18" ht="15" customHeight="1" thickBot="1" x14ac:dyDescent="0.3">
      <c r="A13" s="131"/>
      <c r="B13" s="132"/>
      <c r="C13" s="99" t="s">
        <v>13</v>
      </c>
      <c r="D13" s="277"/>
      <c r="E13" s="258"/>
      <c r="F13" s="262"/>
      <c r="G13" s="252"/>
      <c r="H13" s="254"/>
      <c r="I13" s="256"/>
      <c r="J13" s="252"/>
      <c r="K13" s="254"/>
      <c r="L13" s="256"/>
      <c r="M13" s="252"/>
      <c r="N13" s="254"/>
      <c r="O13" s="256"/>
      <c r="P13" s="252"/>
      <c r="Q13" s="254"/>
      <c r="R13" s="256"/>
    </row>
    <row r="14" spans="1:18" ht="18" customHeight="1" x14ac:dyDescent="0.25">
      <c r="A14" s="271">
        <v>4</v>
      </c>
      <c r="B14" s="274" t="s">
        <v>14</v>
      </c>
      <c r="C14" s="100" t="s">
        <v>15</v>
      </c>
      <c r="D14" s="276">
        <v>32</v>
      </c>
      <c r="E14" s="257">
        <f>27+2</f>
        <v>29</v>
      </c>
      <c r="F14" s="279">
        <v>1</v>
      </c>
      <c r="G14" s="251">
        <v>8</v>
      </c>
      <c r="H14" s="253">
        <v>0</v>
      </c>
      <c r="I14" s="255">
        <f>H14+G14</f>
        <v>8</v>
      </c>
      <c r="J14" s="251">
        <v>15</v>
      </c>
      <c r="K14" s="253">
        <v>0</v>
      </c>
      <c r="L14" s="255">
        <f>K14+J14</f>
        <v>15</v>
      </c>
      <c r="M14" s="251">
        <v>29</v>
      </c>
      <c r="N14" s="253">
        <v>0</v>
      </c>
      <c r="O14" s="255">
        <f>N14+M14</f>
        <v>29</v>
      </c>
      <c r="P14" s="251">
        <v>39</v>
      </c>
      <c r="Q14" s="253">
        <v>17</v>
      </c>
      <c r="R14" s="255">
        <f>Q14+P14</f>
        <v>56</v>
      </c>
    </row>
    <row r="15" spans="1:18" ht="20.25" customHeight="1" x14ac:dyDescent="0.25">
      <c r="A15" s="272"/>
      <c r="B15" s="280"/>
      <c r="C15" s="98" t="s">
        <v>12</v>
      </c>
      <c r="D15" s="278"/>
      <c r="E15" s="260"/>
      <c r="F15" s="261"/>
      <c r="G15" s="263"/>
      <c r="H15" s="264"/>
      <c r="I15" s="259"/>
      <c r="J15" s="263"/>
      <c r="K15" s="264"/>
      <c r="L15" s="259"/>
      <c r="M15" s="263"/>
      <c r="N15" s="264"/>
      <c r="O15" s="259"/>
      <c r="P15" s="263"/>
      <c r="Q15" s="264"/>
      <c r="R15" s="259"/>
    </row>
    <row r="16" spans="1:18" ht="15" customHeight="1" x14ac:dyDescent="0.25">
      <c r="A16" s="272"/>
      <c r="B16" s="280"/>
      <c r="C16" s="101" t="s">
        <v>19</v>
      </c>
      <c r="D16" s="278"/>
      <c r="E16" s="260"/>
      <c r="F16" s="261"/>
      <c r="G16" s="263"/>
      <c r="H16" s="264"/>
      <c r="I16" s="259"/>
      <c r="J16" s="263"/>
      <c r="K16" s="264"/>
      <c r="L16" s="259"/>
      <c r="M16" s="263"/>
      <c r="N16" s="264"/>
      <c r="O16" s="259"/>
      <c r="P16" s="263"/>
      <c r="Q16" s="264"/>
      <c r="R16" s="259"/>
    </row>
    <row r="17" spans="1:18" ht="30" customHeight="1" x14ac:dyDescent="0.25">
      <c r="A17" s="272"/>
      <c r="B17" s="280"/>
      <c r="C17" s="102" t="s">
        <v>20</v>
      </c>
      <c r="D17" s="278"/>
      <c r="E17" s="260"/>
      <c r="F17" s="261"/>
      <c r="G17" s="263"/>
      <c r="H17" s="264"/>
      <c r="I17" s="259"/>
      <c r="J17" s="263"/>
      <c r="K17" s="264"/>
      <c r="L17" s="259"/>
      <c r="M17" s="263"/>
      <c r="N17" s="264"/>
      <c r="O17" s="259"/>
      <c r="P17" s="263"/>
      <c r="Q17" s="264"/>
      <c r="R17" s="259"/>
    </row>
    <row r="18" spans="1:18" ht="15" customHeight="1" x14ac:dyDescent="0.25">
      <c r="A18" s="272"/>
      <c r="B18" s="280"/>
      <c r="C18" s="101" t="s">
        <v>21</v>
      </c>
      <c r="D18" s="278"/>
      <c r="E18" s="260"/>
      <c r="F18" s="261"/>
      <c r="G18" s="263"/>
      <c r="H18" s="264"/>
      <c r="I18" s="259"/>
      <c r="J18" s="263"/>
      <c r="K18" s="264"/>
      <c r="L18" s="259"/>
      <c r="M18" s="263"/>
      <c r="N18" s="264"/>
      <c r="O18" s="259"/>
      <c r="P18" s="263"/>
      <c r="Q18" s="264"/>
      <c r="R18" s="259"/>
    </row>
    <row r="19" spans="1:18" ht="15" customHeight="1" x14ac:dyDescent="0.25">
      <c r="A19" s="272"/>
      <c r="B19" s="280"/>
      <c r="C19" s="101" t="s">
        <v>22</v>
      </c>
      <c r="D19" s="278"/>
      <c r="E19" s="260"/>
      <c r="F19" s="261"/>
      <c r="G19" s="263"/>
      <c r="H19" s="264"/>
      <c r="I19" s="259"/>
      <c r="J19" s="263"/>
      <c r="K19" s="264"/>
      <c r="L19" s="259"/>
      <c r="M19" s="263"/>
      <c r="N19" s="264"/>
      <c r="O19" s="259"/>
      <c r="P19" s="263"/>
      <c r="Q19" s="264"/>
      <c r="R19" s="259"/>
    </row>
    <row r="20" spans="1:18" ht="15" customHeight="1" thickBot="1" x14ac:dyDescent="0.3">
      <c r="A20" s="273"/>
      <c r="B20" s="275"/>
      <c r="C20" s="101" t="s">
        <v>23</v>
      </c>
      <c r="D20" s="277"/>
      <c r="E20" s="258"/>
      <c r="F20" s="262"/>
      <c r="G20" s="252"/>
      <c r="H20" s="254"/>
      <c r="I20" s="256"/>
      <c r="J20" s="252"/>
      <c r="K20" s="254"/>
      <c r="L20" s="256"/>
      <c r="M20" s="252"/>
      <c r="N20" s="254"/>
      <c r="O20" s="256"/>
      <c r="P20" s="252"/>
      <c r="Q20" s="254"/>
      <c r="R20" s="256"/>
    </row>
    <row r="21" spans="1:18" ht="22.5" customHeight="1" thickBot="1" x14ac:dyDescent="0.3">
      <c r="A21" s="47">
        <v>5</v>
      </c>
      <c r="B21" s="109" t="s">
        <v>24</v>
      </c>
      <c r="C21" s="103" t="s">
        <v>25</v>
      </c>
      <c r="D21" s="48">
        <v>4</v>
      </c>
      <c r="E21" s="49">
        <f>2+2</f>
        <v>4</v>
      </c>
      <c r="F21" s="50">
        <v>1</v>
      </c>
      <c r="G21" s="52">
        <v>1</v>
      </c>
      <c r="H21" s="53">
        <v>0</v>
      </c>
      <c r="I21" s="56">
        <f>H21+G21</f>
        <v>1</v>
      </c>
      <c r="J21" s="52">
        <v>1</v>
      </c>
      <c r="K21" s="53">
        <v>0</v>
      </c>
      <c r="L21" s="56">
        <f>K21+J21</f>
        <v>1</v>
      </c>
      <c r="M21" s="52">
        <v>1</v>
      </c>
      <c r="N21" s="53">
        <v>0</v>
      </c>
      <c r="O21" s="56">
        <f>N21+M21</f>
        <v>1</v>
      </c>
      <c r="P21" s="52">
        <v>2</v>
      </c>
      <c r="Q21" s="53">
        <v>0</v>
      </c>
      <c r="R21" s="56">
        <f>Q21+P21</f>
        <v>2</v>
      </c>
    </row>
    <row r="22" spans="1:18" ht="14.25" customHeight="1" x14ac:dyDescent="0.25">
      <c r="A22" s="271">
        <v>6</v>
      </c>
      <c r="B22" s="274" t="s">
        <v>26</v>
      </c>
      <c r="C22" s="95" t="s">
        <v>27</v>
      </c>
      <c r="D22" s="276">
        <v>13</v>
      </c>
      <c r="E22" s="257">
        <f>1+2</f>
        <v>3</v>
      </c>
      <c r="F22" s="279">
        <v>1</v>
      </c>
      <c r="G22" s="251">
        <v>0</v>
      </c>
      <c r="H22" s="253">
        <v>0</v>
      </c>
      <c r="I22" s="255">
        <f>H22+G22</f>
        <v>0</v>
      </c>
      <c r="J22" s="251">
        <v>0</v>
      </c>
      <c r="K22" s="253">
        <v>0</v>
      </c>
      <c r="L22" s="255">
        <f>K22+J22</f>
        <v>0</v>
      </c>
      <c r="M22" s="251">
        <v>0</v>
      </c>
      <c r="N22" s="253">
        <v>0</v>
      </c>
      <c r="O22" s="255">
        <f>N22+M22</f>
        <v>0</v>
      </c>
      <c r="P22" s="251">
        <v>0</v>
      </c>
      <c r="Q22" s="253">
        <v>0</v>
      </c>
      <c r="R22" s="255">
        <f>Q22+P22</f>
        <v>0</v>
      </c>
    </row>
    <row r="23" spans="1:18" ht="15" customHeight="1" x14ac:dyDescent="0.25">
      <c r="A23" s="272"/>
      <c r="B23" s="280"/>
      <c r="C23" s="101" t="s">
        <v>28</v>
      </c>
      <c r="D23" s="278"/>
      <c r="E23" s="260"/>
      <c r="F23" s="261"/>
      <c r="G23" s="263"/>
      <c r="H23" s="264"/>
      <c r="I23" s="259"/>
      <c r="J23" s="263"/>
      <c r="K23" s="264"/>
      <c r="L23" s="259"/>
      <c r="M23" s="263"/>
      <c r="N23" s="264"/>
      <c r="O23" s="259"/>
      <c r="P23" s="263"/>
      <c r="Q23" s="264"/>
      <c r="R23" s="259"/>
    </row>
    <row r="24" spans="1:18" ht="15" customHeight="1" x14ac:dyDescent="0.25">
      <c r="A24" s="272"/>
      <c r="B24" s="280"/>
      <c r="C24" s="101" t="s">
        <v>29</v>
      </c>
      <c r="D24" s="278"/>
      <c r="E24" s="260"/>
      <c r="F24" s="261"/>
      <c r="G24" s="263"/>
      <c r="H24" s="264"/>
      <c r="I24" s="259"/>
      <c r="J24" s="263"/>
      <c r="K24" s="264"/>
      <c r="L24" s="259"/>
      <c r="M24" s="263"/>
      <c r="N24" s="264"/>
      <c r="O24" s="259"/>
      <c r="P24" s="263"/>
      <c r="Q24" s="264"/>
      <c r="R24" s="259"/>
    </row>
    <row r="25" spans="1:18" ht="15" customHeight="1" thickBot="1" x14ac:dyDescent="0.3">
      <c r="A25" s="273"/>
      <c r="B25" s="275"/>
      <c r="C25" s="101" t="s">
        <v>30</v>
      </c>
      <c r="D25" s="277"/>
      <c r="E25" s="258"/>
      <c r="F25" s="262"/>
      <c r="G25" s="252"/>
      <c r="H25" s="254"/>
      <c r="I25" s="256"/>
      <c r="J25" s="252"/>
      <c r="K25" s="254"/>
      <c r="L25" s="256"/>
      <c r="M25" s="252"/>
      <c r="N25" s="254"/>
      <c r="O25" s="256"/>
      <c r="P25" s="252"/>
      <c r="Q25" s="254"/>
      <c r="R25" s="256"/>
    </row>
    <row r="26" spans="1:18" ht="16.5" customHeight="1" thickBot="1" x14ac:dyDescent="0.3">
      <c r="A26" s="47">
        <v>7</v>
      </c>
      <c r="B26" s="109" t="s">
        <v>31</v>
      </c>
      <c r="C26" s="97" t="s">
        <v>31</v>
      </c>
      <c r="D26" s="48">
        <v>4</v>
      </c>
      <c r="E26" s="49">
        <f>8+2</f>
        <v>10</v>
      </c>
      <c r="F26" s="50">
        <v>1</v>
      </c>
      <c r="G26" s="52">
        <v>0</v>
      </c>
      <c r="H26" s="53">
        <v>0</v>
      </c>
      <c r="I26" s="56">
        <f>H26+G26</f>
        <v>0</v>
      </c>
      <c r="J26" s="52">
        <v>1</v>
      </c>
      <c r="K26" s="53">
        <v>0</v>
      </c>
      <c r="L26" s="56">
        <f>K26+J26</f>
        <v>1</v>
      </c>
      <c r="M26" s="52">
        <v>2</v>
      </c>
      <c r="N26" s="53">
        <v>0</v>
      </c>
      <c r="O26" s="56">
        <f>N26+M26</f>
        <v>2</v>
      </c>
      <c r="P26" s="52">
        <v>2</v>
      </c>
      <c r="Q26" s="53">
        <v>0</v>
      </c>
      <c r="R26" s="56">
        <f>Q26+P26</f>
        <v>2</v>
      </c>
    </row>
    <row r="27" spans="1:18" ht="15" customHeight="1" x14ac:dyDescent="0.25">
      <c r="A27" s="271">
        <v>8</v>
      </c>
      <c r="B27" s="274" t="s">
        <v>32</v>
      </c>
      <c r="C27" s="95" t="s">
        <v>33</v>
      </c>
      <c r="D27" s="276">
        <v>10</v>
      </c>
      <c r="E27" s="276">
        <f>2+2</f>
        <v>4</v>
      </c>
      <c r="F27" s="279">
        <v>1</v>
      </c>
      <c r="G27" s="251">
        <v>2</v>
      </c>
      <c r="H27" s="265">
        <v>0</v>
      </c>
      <c r="I27" s="255">
        <f>H27+G27</f>
        <v>2</v>
      </c>
      <c r="J27" s="251">
        <v>2</v>
      </c>
      <c r="K27" s="265">
        <v>0</v>
      </c>
      <c r="L27" s="255">
        <f>K27+J27</f>
        <v>2</v>
      </c>
      <c r="M27" s="251">
        <v>3</v>
      </c>
      <c r="N27" s="265">
        <v>0</v>
      </c>
      <c r="O27" s="255">
        <f>N27+M27</f>
        <v>3</v>
      </c>
      <c r="P27" s="251">
        <v>4</v>
      </c>
      <c r="Q27" s="265">
        <v>0</v>
      </c>
      <c r="R27" s="255">
        <f>Q27+P27</f>
        <v>4</v>
      </c>
    </row>
    <row r="28" spans="1:18" ht="15" customHeight="1" x14ac:dyDescent="0.25">
      <c r="A28" s="272"/>
      <c r="B28" s="280"/>
      <c r="C28" s="104" t="s">
        <v>34</v>
      </c>
      <c r="D28" s="278"/>
      <c r="E28" s="278"/>
      <c r="F28" s="261"/>
      <c r="G28" s="263"/>
      <c r="H28" s="266"/>
      <c r="I28" s="259"/>
      <c r="J28" s="263"/>
      <c r="K28" s="266"/>
      <c r="L28" s="259"/>
      <c r="M28" s="263"/>
      <c r="N28" s="266"/>
      <c r="O28" s="259"/>
      <c r="P28" s="263"/>
      <c r="Q28" s="266"/>
      <c r="R28" s="259"/>
    </row>
    <row r="29" spans="1:18" ht="15" customHeight="1" x14ac:dyDescent="0.25">
      <c r="A29" s="272"/>
      <c r="B29" s="280"/>
      <c r="C29" s="105" t="s">
        <v>9</v>
      </c>
      <c r="D29" s="278"/>
      <c r="E29" s="278"/>
      <c r="F29" s="261"/>
      <c r="G29" s="263"/>
      <c r="H29" s="266"/>
      <c r="I29" s="259"/>
      <c r="J29" s="263"/>
      <c r="K29" s="266"/>
      <c r="L29" s="259"/>
      <c r="M29" s="263"/>
      <c r="N29" s="266"/>
      <c r="O29" s="259"/>
      <c r="P29" s="263"/>
      <c r="Q29" s="266"/>
      <c r="R29" s="259"/>
    </row>
    <row r="30" spans="1:18" ht="15" customHeight="1" thickBot="1" x14ac:dyDescent="0.3">
      <c r="A30" s="273"/>
      <c r="B30" s="275"/>
      <c r="C30" s="106" t="s">
        <v>35</v>
      </c>
      <c r="D30" s="277"/>
      <c r="E30" s="277"/>
      <c r="F30" s="262"/>
      <c r="G30" s="252"/>
      <c r="H30" s="267"/>
      <c r="I30" s="256"/>
      <c r="J30" s="252"/>
      <c r="K30" s="267"/>
      <c r="L30" s="256"/>
      <c r="M30" s="252"/>
      <c r="N30" s="267"/>
      <c r="O30" s="256"/>
      <c r="P30" s="252"/>
      <c r="Q30" s="267"/>
      <c r="R30" s="256"/>
    </row>
    <row r="31" spans="1:18" ht="15" customHeight="1" thickBot="1" x14ac:dyDescent="0.3">
      <c r="A31" s="47">
        <v>9</v>
      </c>
      <c r="B31" s="109" t="s">
        <v>36</v>
      </c>
      <c r="C31" s="107" t="s">
        <v>36</v>
      </c>
      <c r="D31" s="48">
        <v>2</v>
      </c>
      <c r="E31" s="49">
        <f>2+2</f>
        <v>4</v>
      </c>
      <c r="F31" s="50">
        <v>1</v>
      </c>
      <c r="G31" s="52">
        <v>0</v>
      </c>
      <c r="H31" s="53">
        <v>0</v>
      </c>
      <c r="I31" s="56">
        <f>H31+G31</f>
        <v>0</v>
      </c>
      <c r="J31" s="52">
        <v>0</v>
      </c>
      <c r="K31" s="53">
        <v>0</v>
      </c>
      <c r="L31" s="56">
        <f>K31+J31</f>
        <v>0</v>
      </c>
      <c r="M31" s="52">
        <v>0</v>
      </c>
      <c r="N31" s="53">
        <v>0</v>
      </c>
      <c r="O31" s="56">
        <f>N31+M31</f>
        <v>0</v>
      </c>
      <c r="P31" s="52">
        <v>1</v>
      </c>
      <c r="Q31" s="53">
        <v>0</v>
      </c>
      <c r="R31" s="56">
        <f>Q31+P31</f>
        <v>1</v>
      </c>
    </row>
    <row r="32" spans="1:18" ht="15" customHeight="1" thickBot="1" x14ac:dyDescent="0.3">
      <c r="A32" s="47">
        <v>10</v>
      </c>
      <c r="B32" s="109" t="s">
        <v>37</v>
      </c>
      <c r="C32" s="95" t="s">
        <v>37</v>
      </c>
      <c r="D32" s="48">
        <f>1+5</f>
        <v>6</v>
      </c>
      <c r="E32" s="49">
        <f>1+2</f>
        <v>3</v>
      </c>
      <c r="F32" s="50">
        <v>1</v>
      </c>
      <c r="G32" s="52">
        <v>1</v>
      </c>
      <c r="H32" s="53">
        <v>0</v>
      </c>
      <c r="I32" s="56">
        <f>H32+G32</f>
        <v>1</v>
      </c>
      <c r="J32" s="52">
        <v>1</v>
      </c>
      <c r="K32" s="53">
        <v>0</v>
      </c>
      <c r="L32" s="56">
        <f>K32+J32</f>
        <v>1</v>
      </c>
      <c r="M32" s="52">
        <v>1</v>
      </c>
      <c r="N32" s="53">
        <v>0</v>
      </c>
      <c r="O32" s="56">
        <f>N32+M32</f>
        <v>1</v>
      </c>
      <c r="P32" s="52">
        <v>1</v>
      </c>
      <c r="Q32" s="53">
        <v>3</v>
      </c>
      <c r="R32" s="56">
        <f>Q32+P32</f>
        <v>4</v>
      </c>
    </row>
    <row r="33" spans="1:18" ht="18" customHeight="1" x14ac:dyDescent="0.25">
      <c r="A33" s="271">
        <v>11</v>
      </c>
      <c r="B33" s="274" t="s">
        <v>38</v>
      </c>
      <c r="C33" s="95" t="s">
        <v>39</v>
      </c>
      <c r="D33" s="276">
        <v>10</v>
      </c>
      <c r="E33" s="257">
        <f>2+2</f>
        <v>4</v>
      </c>
      <c r="F33" s="279">
        <v>1</v>
      </c>
      <c r="G33" s="251">
        <v>0</v>
      </c>
      <c r="H33" s="253">
        <v>0</v>
      </c>
      <c r="I33" s="255">
        <f>H33+G33</f>
        <v>0</v>
      </c>
      <c r="J33" s="251">
        <v>0</v>
      </c>
      <c r="K33" s="253">
        <v>0</v>
      </c>
      <c r="L33" s="255">
        <f>K33+J33</f>
        <v>0</v>
      </c>
      <c r="M33" s="251">
        <v>1</v>
      </c>
      <c r="N33" s="253">
        <v>0</v>
      </c>
      <c r="O33" s="255">
        <f>N33+M33</f>
        <v>1</v>
      </c>
      <c r="P33" s="251">
        <v>1</v>
      </c>
      <c r="Q33" s="253">
        <v>0</v>
      </c>
      <c r="R33" s="255">
        <f>Q33+P33</f>
        <v>1</v>
      </c>
    </row>
    <row r="34" spans="1:18" ht="14.25" customHeight="1" thickBot="1" x14ac:dyDescent="0.3">
      <c r="A34" s="273"/>
      <c r="B34" s="275"/>
      <c r="C34" s="108" t="s">
        <v>29</v>
      </c>
      <c r="D34" s="277"/>
      <c r="E34" s="258"/>
      <c r="F34" s="262"/>
      <c r="G34" s="252"/>
      <c r="H34" s="254"/>
      <c r="I34" s="256"/>
      <c r="J34" s="252"/>
      <c r="K34" s="254"/>
      <c r="L34" s="256"/>
      <c r="M34" s="252"/>
      <c r="N34" s="254"/>
      <c r="O34" s="256"/>
      <c r="P34" s="252"/>
      <c r="Q34" s="254"/>
      <c r="R34" s="256"/>
    </row>
    <row r="35" spans="1:18" ht="40.5" customHeight="1" thickBot="1" x14ac:dyDescent="0.3">
      <c r="A35" s="47">
        <v>12</v>
      </c>
      <c r="B35" s="109" t="s">
        <v>13</v>
      </c>
      <c r="C35" s="95" t="s">
        <v>13</v>
      </c>
      <c r="D35" s="48">
        <v>5</v>
      </c>
      <c r="E35" s="49">
        <f>10+2</f>
        <v>12</v>
      </c>
      <c r="F35" s="50">
        <v>1</v>
      </c>
      <c r="G35" s="52">
        <v>0</v>
      </c>
      <c r="H35" s="53">
        <v>0</v>
      </c>
      <c r="I35" s="56">
        <f>H35+G35</f>
        <v>0</v>
      </c>
      <c r="J35" s="52">
        <v>0</v>
      </c>
      <c r="K35" s="53">
        <v>0</v>
      </c>
      <c r="L35" s="56">
        <f>K35+J35</f>
        <v>0</v>
      </c>
      <c r="M35" s="52">
        <v>0</v>
      </c>
      <c r="N35" s="53">
        <v>0</v>
      </c>
      <c r="O35" s="56">
        <f>N35+M35</f>
        <v>0</v>
      </c>
      <c r="P35" s="52">
        <v>0</v>
      </c>
      <c r="Q35" s="53">
        <v>0</v>
      </c>
      <c r="R35" s="56">
        <f>Q35+P35</f>
        <v>0</v>
      </c>
    </row>
    <row r="36" spans="1:18" ht="15.75" customHeight="1" x14ac:dyDescent="0.25">
      <c r="A36" s="271">
        <v>13</v>
      </c>
      <c r="B36" s="274" t="s">
        <v>40</v>
      </c>
      <c r="C36" s="95" t="s">
        <v>41</v>
      </c>
      <c r="D36" s="276">
        <f>1+5</f>
        <v>6</v>
      </c>
      <c r="E36" s="257">
        <f>0+2</f>
        <v>2</v>
      </c>
      <c r="F36" s="279">
        <v>1</v>
      </c>
      <c r="G36" s="251">
        <v>1</v>
      </c>
      <c r="H36" s="253">
        <v>0</v>
      </c>
      <c r="I36" s="255">
        <f>H36+G36</f>
        <v>1</v>
      </c>
      <c r="J36" s="251">
        <v>2</v>
      </c>
      <c r="K36" s="253">
        <v>0</v>
      </c>
      <c r="L36" s="255">
        <f>K36+J36</f>
        <v>2</v>
      </c>
      <c r="M36" s="251">
        <v>2</v>
      </c>
      <c r="N36" s="253">
        <v>0</v>
      </c>
      <c r="O36" s="255">
        <f>N36+M36</f>
        <v>2</v>
      </c>
      <c r="P36" s="251">
        <v>2</v>
      </c>
      <c r="Q36" s="253">
        <v>0</v>
      </c>
      <c r="R36" s="255">
        <f>Q36+P36</f>
        <v>2</v>
      </c>
    </row>
    <row r="37" spans="1:18" ht="15.75" customHeight="1" thickBot="1" x14ac:dyDescent="0.3">
      <c r="A37" s="273"/>
      <c r="B37" s="275"/>
      <c r="C37" s="101" t="s">
        <v>42</v>
      </c>
      <c r="D37" s="277"/>
      <c r="E37" s="258"/>
      <c r="F37" s="262"/>
      <c r="G37" s="252"/>
      <c r="H37" s="254"/>
      <c r="I37" s="256"/>
      <c r="J37" s="252"/>
      <c r="K37" s="254"/>
      <c r="L37" s="256"/>
      <c r="M37" s="252"/>
      <c r="N37" s="254"/>
      <c r="O37" s="256"/>
      <c r="P37" s="252"/>
      <c r="Q37" s="254"/>
      <c r="R37" s="256"/>
    </row>
    <row r="38" spans="1:18" ht="18" customHeight="1" thickBot="1" x14ac:dyDescent="0.3">
      <c r="A38" s="47">
        <v>14</v>
      </c>
      <c r="B38" s="109" t="s">
        <v>43</v>
      </c>
      <c r="C38" s="95" t="s">
        <v>44</v>
      </c>
      <c r="D38" s="48">
        <v>5</v>
      </c>
      <c r="E38" s="49">
        <f>5+2</f>
        <v>7</v>
      </c>
      <c r="F38" s="50">
        <v>1</v>
      </c>
      <c r="G38" s="52">
        <v>0</v>
      </c>
      <c r="H38" s="53">
        <v>0</v>
      </c>
      <c r="I38" s="56">
        <f>H38+G38</f>
        <v>0</v>
      </c>
      <c r="J38" s="52">
        <v>0</v>
      </c>
      <c r="K38" s="53">
        <v>0</v>
      </c>
      <c r="L38" s="56">
        <f>K38+J38</f>
        <v>0</v>
      </c>
      <c r="M38" s="52">
        <v>1</v>
      </c>
      <c r="N38" s="53">
        <v>0</v>
      </c>
      <c r="O38" s="56">
        <f>N38+M38</f>
        <v>1</v>
      </c>
      <c r="P38" s="52">
        <v>1</v>
      </c>
      <c r="Q38" s="53">
        <v>0</v>
      </c>
      <c r="R38" s="56">
        <f>Q38+P38</f>
        <v>1</v>
      </c>
    </row>
    <row r="39" spans="1:18" ht="27.75" customHeight="1" thickBot="1" x14ac:dyDescent="0.3">
      <c r="A39" s="47">
        <v>15</v>
      </c>
      <c r="B39" s="109" t="s">
        <v>45</v>
      </c>
      <c r="C39" s="95" t="s">
        <v>44</v>
      </c>
      <c r="D39" s="48">
        <v>1</v>
      </c>
      <c r="E39" s="49">
        <f>0+2</f>
        <v>2</v>
      </c>
      <c r="F39" s="50">
        <v>1</v>
      </c>
      <c r="G39" s="52">
        <v>0</v>
      </c>
      <c r="H39" s="53">
        <v>0</v>
      </c>
      <c r="I39" s="56">
        <f>H39+G39</f>
        <v>0</v>
      </c>
      <c r="J39" s="52">
        <v>0</v>
      </c>
      <c r="K39" s="53">
        <v>0</v>
      </c>
      <c r="L39" s="56">
        <f>K39+J39</f>
        <v>0</v>
      </c>
      <c r="M39" s="52">
        <v>0</v>
      </c>
      <c r="N39" s="53">
        <v>0</v>
      </c>
      <c r="O39" s="56">
        <f>N39+M39</f>
        <v>0</v>
      </c>
      <c r="P39" s="52">
        <v>0</v>
      </c>
      <c r="Q39" s="53">
        <v>0</v>
      </c>
      <c r="R39" s="56">
        <f>Q39+P39</f>
        <v>0</v>
      </c>
    </row>
    <row r="40" spans="1:18" ht="21" thickBot="1" x14ac:dyDescent="0.3">
      <c r="A40" s="268" t="s">
        <v>46</v>
      </c>
      <c r="B40" s="269"/>
      <c r="C40" s="270"/>
      <c r="D40" s="51">
        <f>SUM(D9:D39)</f>
        <v>117</v>
      </c>
      <c r="E40" s="51">
        <f>SUM(E9:E39)</f>
        <v>113</v>
      </c>
      <c r="F40" s="54">
        <f>SUM(F9:F39)</f>
        <v>15</v>
      </c>
      <c r="G40" s="54">
        <f>SUM(G9:G39)</f>
        <v>14</v>
      </c>
      <c r="H40" s="54">
        <f>SUM(H9:H39)</f>
        <v>0</v>
      </c>
      <c r="I40" s="57">
        <f>H40+G40</f>
        <v>14</v>
      </c>
      <c r="J40" s="54">
        <f>SUM(J9:J39)</f>
        <v>25</v>
      </c>
      <c r="K40" s="54">
        <f>SUM(K9:K39)</f>
        <v>0</v>
      </c>
      <c r="L40" s="57">
        <f>K40+J40</f>
        <v>25</v>
      </c>
      <c r="M40" s="54">
        <f>SUM(M9:M39)</f>
        <v>44</v>
      </c>
      <c r="N40" s="54">
        <f>SUM(N9:N39)</f>
        <v>0</v>
      </c>
      <c r="O40" s="57">
        <f>N40+M40</f>
        <v>44</v>
      </c>
      <c r="P40" s="54">
        <f>SUM(P9:P39)</f>
        <v>62</v>
      </c>
      <c r="Q40" s="54">
        <f>SUM(Q9:Q39)</f>
        <v>24</v>
      </c>
      <c r="R40" s="57">
        <f>Q40+P40</f>
        <v>86</v>
      </c>
    </row>
    <row r="41" spans="1:18" x14ac:dyDescent="0.25">
      <c r="E41" s="14"/>
      <c r="F41" s="14"/>
      <c r="H41" s="14"/>
      <c r="I41" s="14"/>
      <c r="K41" s="14"/>
      <c r="L41" s="14"/>
      <c r="N41" s="14"/>
      <c r="O41" s="14"/>
      <c r="Q41" s="14"/>
      <c r="R41" s="14"/>
    </row>
    <row r="43" spans="1:18" x14ac:dyDescent="0.25">
      <c r="E43" s="14"/>
      <c r="F43" s="14"/>
      <c r="H43" s="14"/>
      <c r="I43" s="14"/>
      <c r="K43" s="14"/>
      <c r="L43" s="14"/>
      <c r="N43" s="14"/>
      <c r="O43" s="14"/>
      <c r="Q43" s="14"/>
      <c r="R43" s="14"/>
    </row>
  </sheetData>
  <mergeCells count="127">
    <mergeCell ref="A2:R4"/>
    <mergeCell ref="P14:P20"/>
    <mergeCell ref="Q14:Q20"/>
    <mergeCell ref="R14:R20"/>
    <mergeCell ref="P22:P25"/>
    <mergeCell ref="Q22:Q25"/>
    <mergeCell ref="R22:R25"/>
    <mergeCell ref="P27:P30"/>
    <mergeCell ref="Q27:Q30"/>
    <mergeCell ref="R27:R30"/>
    <mergeCell ref="J6:L7"/>
    <mergeCell ref="J9:J10"/>
    <mergeCell ref="K9:K10"/>
    <mergeCell ref="L9:L10"/>
    <mergeCell ref="P6:R7"/>
    <mergeCell ref="P9:P10"/>
    <mergeCell ref="Q9:Q10"/>
    <mergeCell ref="R9:R10"/>
    <mergeCell ref="Q12:Q13"/>
    <mergeCell ref="R12:R13"/>
    <mergeCell ref="J36:J37"/>
    <mergeCell ref="K36:K37"/>
    <mergeCell ref="L36:L37"/>
    <mergeCell ref="K27:K30"/>
    <mergeCell ref="L27:L30"/>
    <mergeCell ref="J33:J34"/>
    <mergeCell ref="K33:K34"/>
    <mergeCell ref="L33:L34"/>
    <mergeCell ref="J12:J13"/>
    <mergeCell ref="K12:K13"/>
    <mergeCell ref="L12:L13"/>
    <mergeCell ref="J14:J20"/>
    <mergeCell ref="K14:K20"/>
    <mergeCell ref="L14:L20"/>
    <mergeCell ref="P33:P34"/>
    <mergeCell ref="Q33:Q34"/>
    <mergeCell ref="R33:R34"/>
    <mergeCell ref="P36:P37"/>
    <mergeCell ref="Q36:Q37"/>
    <mergeCell ref="R36:R37"/>
    <mergeCell ref="J22:J25"/>
    <mergeCell ref="K22:K25"/>
    <mergeCell ref="L22:L25"/>
    <mergeCell ref="J27:J30"/>
    <mergeCell ref="H22:H25"/>
    <mergeCell ref="H27:H30"/>
    <mergeCell ref="I27:I30"/>
    <mergeCell ref="I22:I25"/>
    <mergeCell ref="P12:P13"/>
    <mergeCell ref="F36:F37"/>
    <mergeCell ref="G36:G37"/>
    <mergeCell ref="H36:H37"/>
    <mergeCell ref="I36:I37"/>
    <mergeCell ref="F14:F20"/>
    <mergeCell ref="G14:G20"/>
    <mergeCell ref="H14:H20"/>
    <mergeCell ref="G6:I7"/>
    <mergeCell ref="A9:A10"/>
    <mergeCell ref="B9:B10"/>
    <mergeCell ref="A6:A8"/>
    <mergeCell ref="B6:B8"/>
    <mergeCell ref="C6:C8"/>
    <mergeCell ref="D6:F7"/>
    <mergeCell ref="E9:E10"/>
    <mergeCell ref="F9:F10"/>
    <mergeCell ref="G9:G10"/>
    <mergeCell ref="H9:H10"/>
    <mergeCell ref="I9:I10"/>
    <mergeCell ref="H33:H34"/>
    <mergeCell ref="I33:I34"/>
    <mergeCell ref="B33:B34"/>
    <mergeCell ref="E22:E25"/>
    <mergeCell ref="F22:F25"/>
    <mergeCell ref="G22:G25"/>
    <mergeCell ref="D27:D30"/>
    <mergeCell ref="E27:E30"/>
    <mergeCell ref="F27:F30"/>
    <mergeCell ref="G27:G30"/>
    <mergeCell ref="E14:E20"/>
    <mergeCell ref="O12:O13"/>
    <mergeCell ref="M14:M20"/>
    <mergeCell ref="N14:N20"/>
    <mergeCell ref="O14:O20"/>
    <mergeCell ref="A40:C40"/>
    <mergeCell ref="A14:A20"/>
    <mergeCell ref="A36:A37"/>
    <mergeCell ref="B36:B37"/>
    <mergeCell ref="D9:D10"/>
    <mergeCell ref="D12:D13"/>
    <mergeCell ref="D14:D20"/>
    <mergeCell ref="D22:D25"/>
    <mergeCell ref="D33:D34"/>
    <mergeCell ref="A22:A25"/>
    <mergeCell ref="A27:A30"/>
    <mergeCell ref="A33:A34"/>
    <mergeCell ref="I12:I13"/>
    <mergeCell ref="E33:E34"/>
    <mergeCell ref="F33:F34"/>
    <mergeCell ref="G33:G34"/>
    <mergeCell ref="D36:D37"/>
    <mergeCell ref="B14:B20"/>
    <mergeCell ref="B22:B25"/>
    <mergeCell ref="B27:B30"/>
    <mergeCell ref="M6:O7"/>
    <mergeCell ref="M9:M10"/>
    <mergeCell ref="N9:N10"/>
    <mergeCell ref="O9:O10"/>
    <mergeCell ref="E36:E37"/>
    <mergeCell ref="I14:I20"/>
    <mergeCell ref="E12:E13"/>
    <mergeCell ref="F12:F13"/>
    <mergeCell ref="G12:G13"/>
    <mergeCell ref="H12:H13"/>
    <mergeCell ref="M33:M34"/>
    <mergeCell ref="N33:N34"/>
    <mergeCell ref="O33:O34"/>
    <mergeCell ref="M36:M37"/>
    <mergeCell ref="N36:N37"/>
    <mergeCell ref="O36:O37"/>
    <mergeCell ref="M22:M25"/>
    <mergeCell ref="N22:N25"/>
    <mergeCell ref="O22:O25"/>
    <mergeCell ref="M27:M30"/>
    <mergeCell ref="N27:N30"/>
    <mergeCell ref="O27:O30"/>
    <mergeCell ref="M12:M13"/>
    <mergeCell ref="N12:N13"/>
  </mergeCells>
  <printOptions horizontalCentered="1"/>
  <pageMargins left="0" right="0" top="0" bottom="0" header="0" footer="0.31496062992125984"/>
  <pageSetup paperSize="9" scale="9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C4:H8"/>
  <sheetViews>
    <sheetView workbookViewId="0">
      <selection activeCell="K21" sqref="K21"/>
    </sheetView>
  </sheetViews>
  <sheetFormatPr defaultRowHeight="15" x14ac:dyDescent="0.25"/>
  <cols>
    <col min="4" max="4" width="13.5703125" customWidth="1"/>
    <col min="5" max="6" width="10.140625" bestFit="1" customWidth="1"/>
    <col min="7" max="7" width="12.5703125" customWidth="1"/>
    <col min="8" max="8" width="11.5703125" customWidth="1"/>
  </cols>
  <sheetData>
    <row r="4" spans="3:8" x14ac:dyDescent="0.25">
      <c r="C4" s="122" t="s">
        <v>62</v>
      </c>
      <c r="D4" s="122"/>
      <c r="E4" s="123">
        <v>42933</v>
      </c>
      <c r="F4" s="123">
        <v>42934</v>
      </c>
      <c r="G4" s="123">
        <v>42935</v>
      </c>
      <c r="H4" s="123">
        <v>42936</v>
      </c>
    </row>
    <row r="5" spans="3:8" x14ac:dyDescent="0.25">
      <c r="D5" t="s">
        <v>63</v>
      </c>
      <c r="E5">
        <f>romani!I43</f>
        <v>435</v>
      </c>
      <c r="F5">
        <f>romani!L43</f>
        <v>902</v>
      </c>
      <c r="G5">
        <f>romani!O43</f>
        <v>1402</v>
      </c>
      <c r="H5">
        <f>romani!R43</f>
        <v>1833</v>
      </c>
    </row>
    <row r="6" spans="3:8" x14ac:dyDescent="0.25">
      <c r="D6" t="s">
        <v>64</v>
      </c>
      <c r="E6">
        <f>romi!G17</f>
        <v>1</v>
      </c>
      <c r="F6">
        <f>romi!J17</f>
        <v>1</v>
      </c>
      <c r="G6">
        <f>romi!M17</f>
        <v>1</v>
      </c>
      <c r="H6">
        <f>romi!P17</f>
        <v>1</v>
      </c>
    </row>
    <row r="7" spans="3:8" ht="30" x14ac:dyDescent="0.25">
      <c r="D7" s="124" t="s">
        <v>65</v>
      </c>
      <c r="E7">
        <f>'romani de pretutindeni'!I40</f>
        <v>14</v>
      </c>
      <c r="F7">
        <f>'romani de pretutindeni'!L40</f>
        <v>25</v>
      </c>
      <c r="G7">
        <f>'romani de pretutindeni'!O40</f>
        <v>44</v>
      </c>
      <c r="H7">
        <f>'romani de pretutindeni'!R40</f>
        <v>86</v>
      </c>
    </row>
    <row r="8" spans="3:8" x14ac:dyDescent="0.25">
      <c r="D8" s="122" t="s">
        <v>66</v>
      </c>
      <c r="E8" s="122">
        <f>SUM(E5:E7)</f>
        <v>450</v>
      </c>
      <c r="F8" s="122">
        <f>SUM(F5:F7)</f>
        <v>928</v>
      </c>
      <c r="G8" s="122">
        <f>SUM(G5:G7)</f>
        <v>1447</v>
      </c>
      <c r="H8" s="122">
        <f>SUM(H5:H7)</f>
        <v>1920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romani</vt:lpstr>
      <vt:lpstr>romi</vt:lpstr>
      <vt:lpstr>romani de pretutindeni</vt:lpstr>
      <vt:lpstr>total</vt:lpstr>
      <vt:lpstr>romani!Print_Area</vt:lpstr>
      <vt:lpstr>'romani de pretutindeni'!Print_Area</vt:lpstr>
      <vt:lpstr>romi!Print_Area</vt:lpstr>
      <vt:lpstr>romani!Print_Titles</vt:lpstr>
      <vt:lpstr>'romani de pretutindeni'!Print_Titles</vt:lpstr>
      <vt:lpstr>romi!Print_Titles</vt:lpstr>
    </vt:vector>
  </TitlesOfParts>
  <Company>UAIC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UAIC</cp:lastModifiedBy>
  <cp:lastPrinted>2017-07-20T14:33:09Z</cp:lastPrinted>
  <dcterms:created xsi:type="dcterms:W3CDTF">2017-05-12T08:43:03Z</dcterms:created>
  <dcterms:modified xsi:type="dcterms:W3CDTF">2017-07-20T14:45:08Z</dcterms:modified>
</cp:coreProperties>
</file>