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2105" activeTab="0"/>
  </bookViews>
  <sheets>
    <sheet name="Sheet1" sheetId="1" r:id="rId1"/>
  </sheets>
  <definedNames>
    <definedName name="DISTOPUP">'Sheet1'!$C$4</definedName>
    <definedName name="DISTOPUPSMS">'Sheet1'!$C$4</definedName>
    <definedName name="ENDDATE">'Sheet1'!$C$7</definedName>
    <definedName name="GRANTEDDAYS">'Sheet1'!$C$13</definedName>
    <definedName name="GRANTEDMONTHS">'Sheet1'!$C$14</definedName>
    <definedName name="GRANTEDREMAININGDAYS">'Sheet1'!$C$15</definedName>
    <definedName name="MONTHLYBASIC">'Sheet1'!$C$2</definedName>
    <definedName name="MONTHLYSMPGRANT">'Sheet1'!$C$11</definedName>
    <definedName name="MONTHLYSMSGRANT">'Sheet1'!$C$9</definedName>
    <definedName name="NOTGRANTEDDAYS">'Sheet1'!$C$8</definedName>
    <definedName name="SMPTOPUP">'Sheet1'!$C$3</definedName>
    <definedName name="SPECIALNEEDS">'Sheet1'!$C$5</definedName>
    <definedName name="STARTDATE">'Sheet1'!$C$6</definedName>
  </definedNames>
  <calcPr fullCalcOnLoad="1"/>
</workbook>
</file>

<file path=xl/sharedStrings.xml><?xml version="1.0" encoding="utf-8"?>
<sst xmlns="http://schemas.openxmlformats.org/spreadsheetml/2006/main" count="35" uniqueCount="24">
  <si>
    <t>€/month</t>
  </si>
  <si>
    <t>Top-up for traineeship</t>
  </si>
  <si>
    <t xml:space="preserve">Basic Monthly grant </t>
  </si>
  <si>
    <t xml:space="preserve">Number of interruption days 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</si>
  <si>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</si>
  <si>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</si>
  <si>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</si>
  <si>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</si>
  <si>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</si>
  <si>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</si>
  <si>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</si>
  <si>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</si>
  <si>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</si>
  <si>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grant (SMS)</t>
  </si>
  <si>
    <t>Start date (MM/DD/YYYY)</t>
  </si>
  <si>
    <t>End date (MM/DD/YYYY)</t>
  </si>
  <si>
    <t xml:space="preserve">Top-up for disadvantaged background </t>
  </si>
  <si>
    <t>Total grant (SMT)</t>
  </si>
  <si>
    <t>Total monthly grant for SMT</t>
  </si>
  <si>
    <t>Erasmus+ HED grant calculation (SM)</t>
  </si>
  <si>
    <t xml:space="preserve">Total grant (SMT) - disadvantaged background </t>
  </si>
  <si>
    <t xml:space="preserve">Total grant (SMS) - disadvantaged background </t>
  </si>
  <si>
    <t xml:space="preserve">Total monthly grant for SMS - disadvantaged background </t>
  </si>
  <si>
    <t xml:space="preserve">Total monthly grant for SMT - disadvantaged background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</si>
</sst>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[$€-1]_-;\-* #,##0\ [$€-1]_-;_-* &quot;-&quot;??\ [$€-1]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3" fillId="0" borderId="0" xfId="0" applyFont="1" applyAlignment="1">
      <alignment/>
    </xf>
    <xf numFmtId="2" fontId="40" fillId="33" borderId="0" xfId="0" applyNumberFormat="1" applyFont="1" applyFill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164" fontId="41" fillId="0" borderId="10" xfId="0" applyNumberFormat="1" applyFont="1" applyBorder="1" applyAlignment="1">
      <alignment horizontal="right" vertical="center" indent="1"/>
    </xf>
    <xf numFmtId="0" fontId="41" fillId="0" borderId="10" xfId="0" applyFont="1" applyBorder="1" applyAlignment="1">
      <alignment horizontal="right" vertical="center" indent="1"/>
    </xf>
    <xf numFmtId="164" fontId="23" fillId="34" borderId="10" xfId="0" applyNumberFormat="1" applyFont="1" applyFill="1" applyBorder="1" applyAlignment="1">
      <alignment horizontal="right" vertical="center" indent="1"/>
    </xf>
    <xf numFmtId="0" fontId="23" fillId="0" borderId="10" xfId="0" applyFont="1" applyBorder="1" applyAlignment="1">
      <alignment horizontal="right" vertical="center" indent="1"/>
    </xf>
    <xf numFmtId="0" fontId="23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1" fillId="35" borderId="10" xfId="0" applyFont="1" applyFill="1" applyBorder="1" applyAlignment="1">
      <alignment horizontal="right" vertical="center" indent="1"/>
    </xf>
    <xf numFmtId="1" fontId="21" fillId="35" borderId="10" xfId="0" applyNumberFormat="1" applyFont="1" applyFill="1" applyBorder="1" applyAlignment="1">
      <alignment horizontal="right" vertical="center" indent="1"/>
    </xf>
    <xf numFmtId="164" fontId="38" fillId="35" borderId="10" xfId="0" applyNumberFormat="1" applyFont="1" applyFill="1" applyBorder="1" applyAlignment="1">
      <alignment horizontal="right" vertical="center" indent="1"/>
    </xf>
    <xf numFmtId="0" fontId="23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 indent="1"/>
    </xf>
    <xf numFmtId="0" fontId="22" fillId="0" borderId="10" xfId="0" applyFont="1" applyFill="1" applyBorder="1" applyAlignment="1">
      <alignment vertical="center"/>
    </xf>
    <xf numFmtId="164" fontId="39" fillId="0" borderId="10" xfId="0" applyNumberFormat="1" applyFont="1" applyBorder="1" applyAlignment="1">
      <alignment horizontal="right" vertical="center" indent="1"/>
    </xf>
    <xf numFmtId="14" fontId="39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3305175</xdr:colOff>
      <xdr:row>1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0" defaultRowHeight="32.25" customHeight="1" zeroHeight="1"/>
  <cols>
    <col min="1" max="1" width="52.421875" style="0" bestFit="1" customWidth="1"/>
    <col min="2" max="2" width="15.57421875" style="9" customWidth="1"/>
    <col min="3" max="3" width="17.7109375" style="0" customWidth="1"/>
    <col min="4" max="16384" width="9.140625" style="0" hidden="1" customWidth="1"/>
  </cols>
  <sheetData>
    <row r="1" spans="1:3" ht="55.5" customHeight="1">
      <c r="A1" s="1"/>
      <c r="B1" s="8"/>
      <c r="C1" s="2" t="s">
        <v>19</v>
      </c>
    </row>
    <row r="2" spans="1:3" ht="20.25" customHeight="1">
      <c r="A2" s="3" t="s">
        <v>2</v>
      </c>
      <c r="B2" s="7" t="s">
        <v>0</v>
      </c>
      <c r="C2" s="16">
        <v>540</v>
      </c>
    </row>
    <row r="3" spans="1:3" ht="20.25" customHeight="1">
      <c r="A3" s="3" t="s">
        <v>1</v>
      </c>
      <c r="B3" s="7" t="s">
        <v>0</v>
      </c>
      <c r="C3" s="4">
        <v>150</v>
      </c>
    </row>
    <row r="4" spans="1:3" ht="20.25" customHeight="1">
      <c r="A4" s="13" t="s">
        <v>16</v>
      </c>
      <c r="B4" s="7" t="s">
        <v>0</v>
      </c>
      <c r="C4" s="4">
        <v>250</v>
      </c>
    </row>
    <row r="5" spans="1:3" ht="20.25" customHeight="1">
      <c r="A5" s="3" t="s">
        <v>11</v>
      </c>
      <c r="B5" s="7" t="s">
        <v>10</v>
      </c>
      <c r="C5" s="4">
        <v>0</v>
      </c>
    </row>
    <row r="6" spans="1:3" ht="20.25" customHeight="1">
      <c r="A6" s="3" t="s">
        <v>14</v>
      </c>
      <c r="B6" s="7"/>
      <c r="C6" s="17">
        <v>44713</v>
      </c>
    </row>
    <row r="7" spans="1:3" ht="20.25" customHeight="1">
      <c r="A7" s="3" t="s">
        <v>15</v>
      </c>
      <c r="B7" s="7"/>
      <c r="C7" s="17">
        <v>44773</v>
      </c>
    </row>
    <row r="8" spans="1:3" ht="20.25" customHeight="1">
      <c r="A8" s="3" t="s">
        <v>3</v>
      </c>
      <c r="B8" s="7" t="s">
        <v>8</v>
      </c>
      <c r="C8" s="5">
        <v>0</v>
      </c>
    </row>
    <row r="9" spans="1:3" ht="20.25" customHeight="1">
      <c r="A9" s="3" t="s">
        <v>12</v>
      </c>
      <c r="B9" s="7" t="s">
        <v>0</v>
      </c>
      <c r="C9" s="6">
        <f>MONTHLYBASIC</f>
        <v>540</v>
      </c>
    </row>
    <row r="10" spans="1:3" ht="20.25" customHeight="1">
      <c r="A10" s="13" t="s">
        <v>22</v>
      </c>
      <c r="B10" s="7" t="s">
        <v>0</v>
      </c>
      <c r="C10" s="6">
        <f>MONTHLYBASIC+DISTOPUP</f>
        <v>790</v>
      </c>
    </row>
    <row r="11" spans="1:3" ht="20.25" customHeight="1">
      <c r="A11" s="3" t="s">
        <v>18</v>
      </c>
      <c r="B11" s="7" t="s">
        <v>0</v>
      </c>
      <c r="C11" s="6">
        <f>MONTHLYBASIC+SMPTOPUP</f>
        <v>690</v>
      </c>
    </row>
    <row r="12" spans="1:3" ht="20.25" customHeight="1">
      <c r="A12" s="13" t="s">
        <v>23</v>
      </c>
      <c r="B12" s="7" t="s">
        <v>0</v>
      </c>
      <c r="C12" s="6">
        <f>MONTHLYBASIC+SMPTOPUP++DISTOPUP</f>
        <v>940</v>
      </c>
    </row>
    <row r="13" spans="1:3" ht="20.25" customHeight="1">
      <c r="A13" s="15" t="s">
        <v>9</v>
      </c>
      <c r="B13" s="7" t="s">
        <v>8</v>
      </c>
      <c r="C13" s="10">
        <f>(YEAR(ENDDATE)-YEAR(STARTDATE))*360+(MONTH(ENDDATE)-MONTH(STARTDATE))*30+(IF(DAY(ENDDATE)=31,30,DAY(ENDDATE))-IF(DAY(STARTDATE)=31,30,DAY(STARTDATE)))+1</f>
        <v>60</v>
      </c>
    </row>
    <row r="14" spans="1:3" ht="20.25" customHeight="1">
      <c r="A14" s="3" t="s">
        <v>4</v>
      </c>
      <c r="B14" s="14" t="s">
        <v>7</v>
      </c>
      <c r="C14" s="10">
        <f>ROUNDDOWN(GRANTEDDAYS/30,0)</f>
        <v>2</v>
      </c>
    </row>
    <row r="15" spans="1:3" ht="20.25" customHeight="1">
      <c r="A15" s="3" t="s">
        <v>5</v>
      </c>
      <c r="B15" s="14" t="s">
        <v>8</v>
      </c>
      <c r="C15" s="11">
        <f>GRANTEDDAYS-GRANTEDMONTHS*30</f>
        <v>0</v>
      </c>
    </row>
    <row r="16" spans="1:3" ht="20.25" customHeight="1">
      <c r="A16" s="3" t="s">
        <v>13</v>
      </c>
      <c r="B16" s="7" t="s">
        <v>6</v>
      </c>
      <c r="C16" s="12">
        <f>ROUND(GRANTEDMONTHS*MONTHLYSMSGRANT+GRANTEDREMAININGDAYS*MONTHLYSMSGRANT/30-NOTGRANTEDDAYS*MONTHLYSMSGRANT/30,0)+SPECIALNEEDS</f>
        <v>1080</v>
      </c>
    </row>
    <row r="17" spans="1:3" ht="20.25" customHeight="1">
      <c r="A17" s="13" t="s">
        <v>21</v>
      </c>
      <c r="B17" s="7" t="s">
        <v>6</v>
      </c>
      <c r="C17" s="12">
        <f>ROUND(GRANTEDMONTHS*C10+GRANTEDREMAININGDAYS*C10/30-NOTGRANTEDDAYS*C10/30,0)+SPECIALNEEDS</f>
        <v>1580</v>
      </c>
    </row>
    <row r="18" spans="1:3" ht="20.25" customHeight="1">
      <c r="A18" s="3" t="s">
        <v>17</v>
      </c>
      <c r="B18" s="7" t="s">
        <v>6</v>
      </c>
      <c r="C18" s="12">
        <f>ROUND(GRANTEDMONTHS*MONTHLYSMPGRANT+GRANTEDREMAININGDAYS*MONTHLYSMPGRANT/30-NOTGRANTEDDAYS*MONTHLYSMPGRANT/30,0)+SPECIALNEEDS</f>
        <v>1380</v>
      </c>
    </row>
    <row r="19" spans="1:3" ht="20.25" customHeight="1">
      <c r="A19" s="13" t="s">
        <v>20</v>
      </c>
      <c r="B19" s="7" t="s">
        <v>6</v>
      </c>
      <c r="C19" s="12">
        <f>ROUND(GRANTEDMONTHS*C12+GRANTEDREMAININGDAYS*C12/30-NOTGRANTEDDAYS*C12/30,0)+SPECIALNEEDS</f>
        <v>1880</v>
      </c>
    </row>
    <row r="20" ht="21" customHeight="1" hidden="1"/>
    <row r="21" ht="21" customHeight="1" hidden="1"/>
    <row r="22" ht="21" customHeight="1" hidden="1"/>
    <row r="23" ht="21" customHeight="1" hidden="1"/>
    <row r="24" ht="20.25" customHeight="1" hidden="1"/>
    <row r="25" ht="20.25" customHeight="1" hidden="1"/>
    <row r="26" ht="20.25" customHeight="1" hidden="1"/>
    <row r="27" ht="20.25" customHeight="1" hidden="1"/>
    <row r="28" ht="20.25" customHeight="1" hidden="1"/>
    <row r="29" ht="20.25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32.25" customHeight="1"/>
    <row r="45" ht="32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Petronela SPIRIDON-U</cp:lastModifiedBy>
  <dcterms:created xsi:type="dcterms:W3CDTF">2014-07-24T07:42:21Z</dcterms:created>
  <dcterms:modified xsi:type="dcterms:W3CDTF">2022-04-21T12:25:01Z</dcterms:modified>
  <cp:category/>
  <cp:version/>
  <cp:contentType/>
  <cp:contentStatus/>
</cp:coreProperties>
</file>